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semenecp\Desktop\Výzva\Přílohy\"/>
    </mc:Choice>
  </mc:AlternateContent>
  <xr:revisionPtr revIDLastSave="0" documentId="13_ncr:1_{062C8B47-D041-4B85-87A1-9E1ADA9E5E6B}" xr6:coauthVersionLast="47" xr6:coauthVersionMax="47" xr10:uidLastSave="{00000000-0000-0000-0000-000000000000}"/>
  <bookViews>
    <workbookView xWindow="-120" yWindow="-120" windowWidth="29040" windowHeight="15840" xr2:uid="{00000000-000D-0000-FFFF-FFFF00000000}"/>
  </bookViews>
  <sheets>
    <sheet name="podnik v obtížích"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G58" i="1" l="1"/>
  <c r="H32" i="1" s="1"/>
  <c r="G24" i="1" l="1"/>
  <c r="H24" i="1"/>
  <c r="C23" i="1"/>
  <c r="H23" i="1" s="1"/>
  <c r="H22" i="1" l="1"/>
  <c r="G54" i="1"/>
  <c r="G55" i="1"/>
  <c r="H57" i="1"/>
  <c r="G32" i="1" l="1"/>
  <c r="G59" i="1"/>
  <c r="I32" i="1" s="1"/>
  <c r="G57" i="1"/>
  <c r="I57" i="1" s="1"/>
  <c r="H56" i="1"/>
  <c r="G56" i="1"/>
  <c r="F32" i="1" l="1"/>
  <c r="I56" i="1"/>
  <c r="G60" i="1" s="1"/>
  <c r="J32" i="1" s="1"/>
  <c r="G25" i="1"/>
  <c r="H25" i="1"/>
  <c r="I34" i="1" l="1"/>
  <c r="F61" i="1"/>
</calcChain>
</file>

<file path=xl/sharedStrings.xml><?xml version="1.0" encoding="utf-8"?>
<sst xmlns="http://schemas.openxmlformats.org/spreadsheetml/2006/main" count="80" uniqueCount="70">
  <si>
    <t>Formulář pro posouzení podmínky podniku v obtížích</t>
  </si>
  <si>
    <t>Příloha č. 10</t>
  </si>
  <si>
    <t>KOMPONENTA Č. 1.3: DIGITÁLNÍ VYSOKOKAPACITNÍ SÍTĚ</t>
  </si>
  <si>
    <t>Cíl 41 Dokončení vybavení železničních vagonů opakovači pro pokrytí mobilním signálem a pasivními stěnami</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</si>
  <si>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</si>
  <si>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</si>
  <si>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</si>
  <si>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</si>
  <si>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Čestně prohlašuji, že veškeré vyplněné údaje odpovídají skutečnosti a jsou v souladu s finančními výkazy žadatele.</t>
  </si>
  <si>
    <t>Čestně prohlašuji, že jsou vyplněné údaje za poslední dvě zdaňovací období, tedy za období, za které bylo podáno daňové přiznání na FÚ.</t>
  </si>
  <si>
    <t>Provádění neoprávněných zásahů v dokumentu a zkreslení údajů pro účely hodnocení podniku v obtížích může být posouzeno podle § 212 odst. 1 zákona č. 40/2009 Sb., trestní zákon jako dotační podvod.</t>
  </si>
  <si>
    <t>Název společnosti</t>
  </si>
  <si>
    <t>IČO</t>
  </si>
  <si>
    <t>Datum vzniku a zápisu (podle OR)</t>
  </si>
  <si>
    <t>ve formátu DD.MM.RRRR</t>
  </si>
  <si>
    <t>Rozklikněte:</t>
  </si>
  <si>
    <t>min. rok</t>
  </si>
  <si>
    <t>akt. rok</t>
  </si>
  <si>
    <t>Je žadatel MSP?</t>
  </si>
  <si>
    <t>a)</t>
  </si>
  <si>
    <t>větší než VK</t>
  </si>
  <si>
    <t>Doba existence (ve dnech)</t>
  </si>
  <si>
    <t>b)</t>
  </si>
  <si>
    <t>Právní forma</t>
  </si>
  <si>
    <t>e1)</t>
  </si>
  <si>
    <t>větší než 7,5</t>
  </si>
  <si>
    <t>bod c)</t>
  </si>
  <si>
    <t>Úpadkové řízení</t>
  </si>
  <si>
    <t>e2)</t>
  </si>
  <si>
    <t>menší než 1</t>
  </si>
  <si>
    <t>bod d)</t>
  </si>
  <si>
    <t>Podpora na záchranu</t>
  </si>
  <si>
    <t>Splnění podmínek jednotlivých bodů:</t>
  </si>
  <si>
    <t>Poslední uzavřený rok:</t>
  </si>
  <si>
    <t xml:space="preserve">červená </t>
  </si>
  <si>
    <t>žadatel splňuje podmínku podniku v obtížích</t>
  </si>
  <si>
    <t>vyplňte v tis Kč</t>
  </si>
  <si>
    <t xml:space="preserve">zelená </t>
  </si>
  <si>
    <t>žadatel nesplňuje podmínku podniku v obtížích</t>
  </si>
  <si>
    <t>Rozvaha</t>
  </si>
  <si>
    <t>Vlastní kapitál  (A.)</t>
  </si>
  <si>
    <t>Základní kapitál  (A. I.)</t>
  </si>
  <si>
    <t>c)</t>
  </si>
  <si>
    <t>d)</t>
  </si>
  <si>
    <t>e)</t>
  </si>
  <si>
    <t>Ážio  (A. II. 1)</t>
  </si>
  <si>
    <t>Výsledek hospodaření minulých let  (A. IV.)</t>
  </si>
  <si>
    <t>Cizí zdroje  (B. + C.)</t>
  </si>
  <si>
    <t xml:space="preserve">Dle nařízení Komise (EU) č. 651/2014 </t>
  </si>
  <si>
    <t>o podnik v obtížích.</t>
  </si>
  <si>
    <t>VZZ</t>
  </si>
  <si>
    <t>Úpravy hodnot dl. hm. a nehm. majetku (E.1.)</t>
  </si>
  <si>
    <t>Nákladové úroky a podobné náklady  (J.)</t>
  </si>
  <si>
    <t>Poznámka:</t>
  </si>
  <si>
    <t>Výsledek hospodaření před zdaněním</t>
  </si>
  <si>
    <t>Výsledek hospodaření za účetní období</t>
  </si>
  <si>
    <t>ano</t>
  </si>
  <si>
    <t>ne</t>
  </si>
  <si>
    <t>a.s.</t>
  </si>
  <si>
    <t>s.r.o.</t>
  </si>
  <si>
    <t>v.o.s.</t>
  </si>
  <si>
    <t>k.s.</t>
  </si>
  <si>
    <t>jiná</t>
  </si>
  <si>
    <t>a) sro a zároveň velká nebo malá starší 3. let</t>
  </si>
  <si>
    <t>b) vos nebo ks a zároveň velká nebo malá starší 3. let</t>
  </si>
  <si>
    <t>c) pro všechny</t>
  </si>
  <si>
    <t>d) pro všechny</t>
  </si>
  <si>
    <t>e1) velká, kde za poslední 2 roky</t>
  </si>
  <si>
    <t>e2) velká, kde za poslední 2 roky</t>
  </si>
  <si>
    <t xml:space="preserve">Tento formulář je určen pro orientační posouzení statusu tzv. podniku v obtížích konkrétního žadatele. Formulář je určen pouze pro účely posouzení Poskytovatelem dotace (ČTÚ). Žadatel je povinen vyplnit údaje dle skutečnosti a nese plnou odpovědnost za správnost uvedených údajů a správné určení statusu podniku v obtížích.
MPO nenese odpovědnost za případné chyby ve formuláři.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</si>
</sst>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
      <b/>
      <sz val="16"/>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55">
    <xf numFmtId="0" fontId="0" fillId="0" borderId="0" xfId="0"/>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lignment horizontal="center"/>
    </xf>
    <xf numFmtId="0" fontId="7" fillId="0" borderId="0" xfId="0" applyFont="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0" fontId="10" fillId="0" borderId="0" xfId="0" applyFont="1"/>
    <xf numFmtId="0" fontId="12" fillId="0" borderId="0" xfId="0" applyFont="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applyAlignment="1">
      <alignment horizontal="right"/>
    </xf>
    <xf numFmtId="0" fontId="10" fillId="2" borderId="0" xfId="0" applyFont="1" applyFill="1"/>
    <xf numFmtId="0" fontId="10" fillId="0" borderId="0" xfId="0" applyFont="1" applyAlignment="1">
      <alignment horizontal="center"/>
    </xf>
    <xf numFmtId="14" fontId="10" fillId="0" borderId="0" xfId="0" applyNumberFormat="1" applyFont="1"/>
    <xf numFmtId="0" fontId="0" fillId="0" borderId="15" xfId="0" applyBorder="1" applyAlignment="1">
      <alignment horizontal="center"/>
    </xf>
    <xf numFmtId="0" fontId="14" fillId="0" borderId="16" xfId="0" applyFont="1" applyBorder="1" applyAlignment="1">
      <alignment horizontal="center"/>
    </xf>
    <xf numFmtId="0" fontId="0" fillId="0" borderId="0" xfId="0" applyAlignment="1">
      <alignment horizontal="center"/>
    </xf>
    <xf numFmtId="0" fontId="10" fillId="0" borderId="0" xfId="0" applyFont="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xdr:col>
      <xdr:colOff>2533650</xdr:colOff>
      <xdr:row>1</xdr:row>
      <xdr:rowOff>840521</xdr:rowOff>
    </xdr:to>
    <xdr:pic>
      <xdr:nvPicPr>
        <xdr:cNvPr id="5" name="Obrázek 26">
          <a:extLst>
            <a:ext uri="{FF2B5EF4-FFF2-40B4-BE49-F238E27FC236}">
              <a16:creationId xmlns:a16="http://schemas.microsoft.com/office/drawing/2014/main" id="{B96D218F-361C-4646-BF8E-13BE4994E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4"/>
          <a:ext cx="2514600" cy="678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476250</xdr:colOff>
      <xdr:row>1</xdr:row>
      <xdr:rowOff>161925</xdr:rowOff>
    </xdr:from>
    <xdr:to>
      <xdr:col>6</xdr:col>
      <xdr:colOff>542925</xdr:colOff>
      <xdr:row>1</xdr:row>
      <xdr:rowOff>866775</xdr:rowOff>
    </xdr:to>
    <xdr:pic>
      <xdr:nvPicPr>
        <xdr:cNvPr id="6" name="Obrázek 5">
          <a:extLst>
            <a:ext uri="{FF2B5EF4-FFF2-40B4-BE49-F238E27FC236}">
              <a16:creationId xmlns:a16="http://schemas.microsoft.com/office/drawing/2014/main" id="{F4795612-D07F-4717-9BC7-2633E33368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5525" y="619125"/>
          <a:ext cx="723900" cy="704850"/>
        </a:xfrm>
        <a:prstGeom prst="rect">
          <a:avLst/>
        </a:prstGeom>
        <a:noFill/>
        <a:ln>
          <a:noFill/>
        </a:ln>
      </xdr:spPr>
    </xdr:pic>
    <xdr:clientData/>
  </xdr:twoCellAnchor>
  <xdr:twoCellAnchor editAs="oneCell">
    <xdr:from>
      <xdr:col>2</xdr:col>
      <xdr:colOff>361949</xdr:colOff>
      <xdr:row>1</xdr:row>
      <xdr:rowOff>200024</xdr:rowOff>
    </xdr:from>
    <xdr:to>
      <xdr:col>4</xdr:col>
      <xdr:colOff>358139</xdr:colOff>
      <xdr:row>1</xdr:row>
      <xdr:rowOff>768349</xdr:rowOff>
    </xdr:to>
    <xdr:pic>
      <xdr:nvPicPr>
        <xdr:cNvPr id="2" name="Obrázek 1">
          <a:extLst>
            <a:ext uri="{FF2B5EF4-FFF2-40B4-BE49-F238E27FC236}">
              <a16:creationId xmlns:a16="http://schemas.microsoft.com/office/drawing/2014/main" id="{BEC007CF-7CA3-4708-9120-E2DF779B773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05224" y="657224"/>
          <a:ext cx="1672590" cy="5683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
  <sheetViews>
    <sheetView showGridLines="0" tabSelected="1" zoomScaleNormal="100" workbookViewId="0"/>
  </sheetViews>
  <sheetFormatPr defaultRowHeight="15" x14ac:dyDescent="0.25"/>
  <cols>
    <col min="1" max="1" width="9.140625" style="9"/>
    <col min="2" max="2" width="41" customWidth="1"/>
    <col min="3" max="4" width="12.5703125" customWidth="1"/>
    <col min="6" max="6" width="9.85546875" customWidth="1"/>
    <col min="7" max="7" width="10.85546875" customWidth="1"/>
    <col min="8" max="8" width="12.140625" customWidth="1"/>
    <col min="9" max="9" width="10.28515625" customWidth="1"/>
  </cols>
  <sheetData>
    <row r="1" spans="1:10" s="9" customFormat="1" ht="36" customHeight="1" x14ac:dyDescent="0.45">
      <c r="B1" s="10" t="s">
        <v>0</v>
      </c>
    </row>
    <row r="2" spans="1:10" ht="84" customHeight="1" thickBot="1" x14ac:dyDescent="0.3"/>
    <row r="3" spans="1:10" ht="49.5" customHeight="1" thickBot="1" x14ac:dyDescent="0.3">
      <c r="A3" s="34" t="s">
        <v>1</v>
      </c>
      <c r="B3" s="34"/>
      <c r="C3" s="34"/>
      <c r="D3" s="34"/>
      <c r="E3" s="34"/>
      <c r="F3" s="34"/>
      <c r="G3" s="34"/>
      <c r="H3" s="34"/>
      <c r="I3" s="34"/>
      <c r="J3" s="34"/>
    </row>
    <row r="4" spans="1:10" ht="49.5" customHeight="1" x14ac:dyDescent="0.35">
      <c r="A4" s="35" t="s">
        <v>2</v>
      </c>
      <c r="B4" s="35"/>
      <c r="C4" s="35"/>
      <c r="D4" s="35"/>
      <c r="E4" s="35"/>
      <c r="F4" s="35"/>
      <c r="G4" s="35"/>
      <c r="H4" s="35"/>
      <c r="I4" s="35"/>
      <c r="J4" s="35"/>
    </row>
    <row r="5" spans="1:10" ht="49.5" customHeight="1" x14ac:dyDescent="0.25">
      <c r="A5" s="36" t="s">
        <v>3</v>
      </c>
      <c r="B5" s="36"/>
      <c r="C5" s="36"/>
      <c r="D5" s="36"/>
      <c r="E5" s="36"/>
      <c r="F5" s="36"/>
      <c r="G5" s="36"/>
      <c r="H5" s="36"/>
      <c r="I5" s="36"/>
      <c r="J5" s="36"/>
    </row>
    <row r="6" spans="1:10" ht="20.25" customHeight="1" x14ac:dyDescent="0.25"/>
    <row r="7" spans="1:10" s="9" customFormat="1" ht="118.5" customHeight="1" x14ac:dyDescent="0.25">
      <c r="B7" s="38" t="s">
        <v>4</v>
      </c>
      <c r="C7" s="39"/>
      <c r="D7" s="39"/>
      <c r="E7" s="39"/>
      <c r="F7" s="39"/>
      <c r="G7" s="39"/>
      <c r="H7" s="39"/>
      <c r="I7" s="39"/>
    </row>
    <row r="8" spans="1:10" s="9" customFormat="1" ht="90.75" customHeight="1" x14ac:dyDescent="0.25">
      <c r="B8" s="38" t="s">
        <v>5</v>
      </c>
      <c r="C8" s="39"/>
      <c r="D8" s="39"/>
      <c r="E8" s="39"/>
      <c r="F8" s="39"/>
      <c r="G8" s="39"/>
      <c r="H8" s="39"/>
      <c r="I8" s="39"/>
    </row>
    <row r="9" spans="1:10" s="9" customFormat="1" ht="52.5" customHeight="1" x14ac:dyDescent="0.25">
      <c r="B9" s="38" t="s">
        <v>6</v>
      </c>
      <c r="C9" s="39"/>
      <c r="D9" s="39"/>
      <c r="E9" s="39"/>
      <c r="F9" s="39"/>
      <c r="G9" s="39"/>
      <c r="H9" s="39"/>
      <c r="I9" s="39"/>
    </row>
    <row r="10" spans="1:10" s="9" customFormat="1" ht="81" customHeight="1" x14ac:dyDescent="0.25">
      <c r="B10" s="38" t="s">
        <v>7</v>
      </c>
      <c r="C10" s="39"/>
      <c r="D10" s="39"/>
      <c r="E10" s="39"/>
      <c r="F10" s="39"/>
      <c r="G10" s="39"/>
      <c r="H10" s="39"/>
      <c r="I10" s="39"/>
    </row>
    <row r="12" spans="1:10" x14ac:dyDescent="0.25">
      <c r="B12" s="8" t="s">
        <v>8</v>
      </c>
    </row>
    <row r="13" spans="1:10" x14ac:dyDescent="0.25">
      <c r="B13" s="8" t="s">
        <v>9</v>
      </c>
    </row>
    <row r="14" spans="1:10" x14ac:dyDescent="0.25">
      <c r="B14" s="8" t="s">
        <v>10</v>
      </c>
    </row>
    <row r="16" spans="1:10" x14ac:dyDescent="0.25">
      <c r="B16" s="3" t="s">
        <v>11</v>
      </c>
      <c r="C16" s="41"/>
      <c r="D16" s="42"/>
      <c r="E16" s="43"/>
    </row>
    <row r="17" spans="1:11" x14ac:dyDescent="0.25">
      <c r="B17" s="3" t="s">
        <v>12</v>
      </c>
      <c r="C17" s="28"/>
      <c r="F17" s="33">
        <f ca="1">TODAY()</f>
        <v>45411</v>
      </c>
      <c r="I17" s="15"/>
    </row>
    <row r="18" spans="1:11" x14ac:dyDescent="0.25">
      <c r="B18" s="3" t="s">
        <v>13</v>
      </c>
      <c r="C18" s="29"/>
      <c r="D18" s="16" t="s">
        <v>14</v>
      </c>
    </row>
    <row r="20" spans="1:11" x14ac:dyDescent="0.25">
      <c r="F20" s="25"/>
      <c r="G20" s="25"/>
      <c r="H20" s="25"/>
      <c r="I20" s="25"/>
      <c r="J20" s="25"/>
      <c r="K20" s="25"/>
    </row>
    <row r="21" spans="1:11" x14ac:dyDescent="0.25">
      <c r="C21" s="14" t="s">
        <v>15</v>
      </c>
      <c r="F21" s="25"/>
      <c r="G21" s="32" t="s">
        <v>16</v>
      </c>
      <c r="H21" s="32" t="s">
        <v>17</v>
      </c>
      <c r="I21" s="25"/>
      <c r="J21" s="25"/>
      <c r="K21" s="25"/>
    </row>
    <row r="22" spans="1:11" x14ac:dyDescent="0.25">
      <c r="B22" s="3" t="s">
        <v>18</v>
      </c>
      <c r="C22" s="5"/>
      <c r="F22" s="25" t="s">
        <v>19</v>
      </c>
      <c r="G22" s="32"/>
      <c r="H22" s="32">
        <f ca="1">IF(OR(C24="v.o.s.",C24="k.s."),D30-1,IF(AND(C22="ano",C23&lt;=1095),D30-1,IF(D30&lt;0,D30+1,0.5*(D31+D32))))</f>
        <v>0</v>
      </c>
      <c r="I22" s="25"/>
      <c r="J22" s="25" t="s">
        <v>20</v>
      </c>
      <c r="K22" s="25"/>
    </row>
    <row r="23" spans="1:11" x14ac:dyDescent="0.25">
      <c r="B23" s="3" t="s">
        <v>21</v>
      </c>
      <c r="C23" s="11">
        <f ca="1">F17-C18</f>
        <v>45411</v>
      </c>
      <c r="F23" s="25" t="s">
        <v>22</v>
      </c>
      <c r="G23" s="32"/>
      <c r="H23" s="32">
        <f ca="1">IF(OR(C24="jiná",C24="s.r.o.",C24="a.s."),D30-1,IF(AND(C22="ano",C23&lt;=1095),D30-1,IF(D30&lt;0,D30+1,(D30-D38-D33)*0.5)))</f>
        <v>0</v>
      </c>
      <c r="I23" s="25"/>
      <c r="J23" s="25" t="s">
        <v>20</v>
      </c>
      <c r="K23" s="25"/>
    </row>
    <row r="24" spans="1:11" x14ac:dyDescent="0.25">
      <c r="B24" s="3" t="s">
        <v>23</v>
      </c>
      <c r="C24" s="5"/>
      <c r="F24" s="25" t="s">
        <v>24</v>
      </c>
      <c r="G24" s="32">
        <f>IF(C22="ano",0,IF(C30&lt;=0,100,C34/C30))</f>
        <v>100</v>
      </c>
      <c r="H24" s="32">
        <f>IF(C22="ano",0,IF(D30&lt;=0,100,D34/D30))</f>
        <v>100</v>
      </c>
      <c r="I24" s="25"/>
      <c r="J24" s="25" t="s">
        <v>25</v>
      </c>
      <c r="K24" s="25"/>
    </row>
    <row r="25" spans="1:11" x14ac:dyDescent="0.25">
      <c r="A25" s="9" t="s">
        <v>26</v>
      </c>
      <c r="B25" s="3" t="s">
        <v>27</v>
      </c>
      <c r="C25" s="5"/>
      <c r="F25" s="25" t="s">
        <v>28</v>
      </c>
      <c r="G25" s="32" t="str">
        <f>IF(C36&lt;=0,"100",IF(C22="ne",(C37+C36+C35)/C36,"100"))</f>
        <v>100</v>
      </c>
      <c r="H25" s="32" t="str">
        <f>IF(D36&lt;=0,"100",IF(C22="ne",(D37+D36+D35)/D36,"100"))</f>
        <v>100</v>
      </c>
      <c r="I25" s="25"/>
      <c r="J25" s="25" t="s">
        <v>29</v>
      </c>
      <c r="K25" s="25"/>
    </row>
    <row r="26" spans="1:11" x14ac:dyDescent="0.25">
      <c r="A26" s="9" t="s">
        <v>30</v>
      </c>
      <c r="B26" s="3" t="s">
        <v>31</v>
      </c>
      <c r="C26" s="5"/>
    </row>
    <row r="27" spans="1:11" x14ac:dyDescent="0.25">
      <c r="F27" s="17" t="s">
        <v>32</v>
      </c>
    </row>
    <row r="28" spans="1:11" x14ac:dyDescent="0.25">
      <c r="C28" s="40" t="s">
        <v>33</v>
      </c>
      <c r="D28" s="40"/>
      <c r="F28" s="8" t="s">
        <v>34</v>
      </c>
      <c r="G28" t="s">
        <v>35</v>
      </c>
    </row>
    <row r="29" spans="1:11" x14ac:dyDescent="0.25">
      <c r="B29" s="12" t="s">
        <v>36</v>
      </c>
      <c r="C29" s="6">
        <v>2020</v>
      </c>
      <c r="D29" s="13">
        <v>2021</v>
      </c>
      <c r="F29" s="18" t="s">
        <v>37</v>
      </c>
      <c r="G29" t="s">
        <v>38</v>
      </c>
    </row>
    <row r="30" spans="1:11" x14ac:dyDescent="0.25">
      <c r="A30" s="27" t="s">
        <v>39</v>
      </c>
      <c r="B30" s="3" t="s">
        <v>40</v>
      </c>
      <c r="C30" s="22"/>
      <c r="D30" s="22"/>
    </row>
    <row r="31" spans="1:11" x14ac:dyDescent="0.25">
      <c r="B31" s="3" t="s">
        <v>41</v>
      </c>
      <c r="C31" s="22"/>
      <c r="D31" s="22"/>
      <c r="F31" s="7" t="s">
        <v>19</v>
      </c>
      <c r="G31" s="7" t="s">
        <v>22</v>
      </c>
      <c r="H31" s="7" t="s">
        <v>42</v>
      </c>
      <c r="I31" s="7" t="s">
        <v>43</v>
      </c>
      <c r="J31" s="7" t="s">
        <v>44</v>
      </c>
      <c r="K31" s="19"/>
    </row>
    <row r="32" spans="1:11" x14ac:dyDescent="0.25">
      <c r="B32" s="3" t="s">
        <v>45</v>
      </c>
      <c r="C32" s="22"/>
      <c r="D32" s="22"/>
      <c r="F32" s="7" t="str">
        <f ca="1">IF(G54="není v obtížích","ne","ano")</f>
        <v>ne</v>
      </c>
      <c r="G32" s="7" t="str">
        <f ca="1">IF(G55="není v obtížích","ne","ano")</f>
        <v>ne</v>
      </c>
      <c r="H32" s="7" t="str">
        <f>IF(G58="není v obtížích","ne","ano")</f>
        <v>ne</v>
      </c>
      <c r="I32" s="7" t="str">
        <f>IF(G59="není v obtížích","ne","ano")</f>
        <v>ne</v>
      </c>
      <c r="J32" s="7" t="str">
        <f>IF(G60="není v obtížích","ne","ano")</f>
        <v>ne</v>
      </c>
      <c r="K32" s="19"/>
    </row>
    <row r="33" spans="1:18" x14ac:dyDescent="0.25">
      <c r="B33" s="3" t="s">
        <v>46</v>
      </c>
      <c r="C33" s="22"/>
      <c r="D33" s="22"/>
    </row>
    <row r="34" spans="1:18" ht="15.75" thickBot="1" x14ac:dyDescent="0.3">
      <c r="B34" s="21" t="s">
        <v>47</v>
      </c>
      <c r="C34" s="23"/>
      <c r="D34" s="23"/>
      <c r="F34" s="2" t="s">
        <v>48</v>
      </c>
      <c r="G34" s="2"/>
      <c r="H34" s="2"/>
      <c r="I34" s="4" t="str">
        <f ca="1">IF(OR(H22&gt;D30,H23&gt;D30,AND(G24&gt;7.5,H24&gt;7.5,G25&lt;1,H25&lt;1),C25="ano",C26="ano"),"se jedná",IF(AND(C30="",H25&lt;1,H24&gt;7.5),"se jedná","se nejedná"))</f>
        <v>se nejedná</v>
      </c>
      <c r="J34" s="2" t="s">
        <v>49</v>
      </c>
      <c r="K34" s="2"/>
    </row>
    <row r="35" spans="1:18" x14ac:dyDescent="0.25">
      <c r="A35" s="27" t="s">
        <v>50</v>
      </c>
      <c r="B35" s="20" t="s">
        <v>51</v>
      </c>
      <c r="C35" s="24"/>
      <c r="D35" s="24"/>
    </row>
    <row r="36" spans="1:18" x14ac:dyDescent="0.25">
      <c r="B36" s="3" t="s">
        <v>52</v>
      </c>
      <c r="C36" s="22"/>
      <c r="D36" s="22"/>
      <c r="F36" s="26" t="s">
        <v>53</v>
      </c>
      <c r="G36" s="25"/>
      <c r="H36" s="46"/>
      <c r="I36" s="47"/>
      <c r="J36" s="47"/>
      <c r="K36" s="47"/>
      <c r="L36" s="47"/>
      <c r="M36" s="47"/>
      <c r="N36" s="47"/>
      <c r="O36" s="47"/>
      <c r="P36" s="48"/>
    </row>
    <row r="37" spans="1:18" x14ac:dyDescent="0.25">
      <c r="B37" s="3" t="s">
        <v>54</v>
      </c>
      <c r="C37" s="22"/>
      <c r="D37" s="22"/>
      <c r="H37" s="49"/>
      <c r="I37" s="50"/>
      <c r="J37" s="50"/>
      <c r="K37" s="50"/>
      <c r="L37" s="50"/>
      <c r="M37" s="50"/>
      <c r="N37" s="50"/>
      <c r="O37" s="50"/>
      <c r="P37" s="51"/>
      <c r="Q37" s="1"/>
      <c r="R37" s="1"/>
    </row>
    <row r="38" spans="1:18" x14ac:dyDescent="0.25">
      <c r="B38" s="3" t="s">
        <v>55</v>
      </c>
      <c r="C38" s="22"/>
      <c r="D38" s="22"/>
      <c r="H38" s="52"/>
      <c r="I38" s="53"/>
      <c r="J38" s="53"/>
      <c r="K38" s="53"/>
      <c r="L38" s="53"/>
      <c r="M38" s="53"/>
      <c r="N38" s="53"/>
      <c r="O38" s="53"/>
      <c r="P38" s="54"/>
    </row>
    <row r="40" spans="1:18" s="9" customFormat="1" ht="96.75" customHeight="1" x14ac:dyDescent="0.25">
      <c r="B40" s="44" t="s">
        <v>69</v>
      </c>
      <c r="C40" s="45"/>
      <c r="D40" s="45"/>
      <c r="E40" s="45"/>
      <c r="F40" s="45"/>
      <c r="G40" s="45"/>
      <c r="H40" s="45"/>
      <c r="I40" s="45"/>
    </row>
    <row r="42" spans="1:18" x14ac:dyDescent="0.25">
      <c r="A42" s="25"/>
      <c r="B42" s="25"/>
      <c r="C42" s="25"/>
      <c r="D42" s="25"/>
      <c r="E42" s="25"/>
      <c r="F42" s="25"/>
      <c r="G42" s="25"/>
      <c r="H42" s="25"/>
      <c r="I42" s="25"/>
      <c r="J42" s="25"/>
      <c r="K42" s="25"/>
      <c r="L42" s="25"/>
      <c r="M42" s="25"/>
      <c r="N42" s="25"/>
      <c r="O42" s="25"/>
      <c r="P42" s="25"/>
      <c r="Q42" s="25"/>
    </row>
    <row r="43" spans="1:18" x14ac:dyDescent="0.25">
      <c r="A43" s="25"/>
      <c r="B43" s="25"/>
      <c r="C43" s="25"/>
      <c r="D43" s="25"/>
      <c r="E43" s="25"/>
      <c r="F43" s="30"/>
      <c r="G43" s="25"/>
      <c r="H43" s="25"/>
      <c r="I43" s="25"/>
      <c r="J43" s="25"/>
      <c r="K43" s="25"/>
      <c r="L43" s="25"/>
      <c r="M43" s="25"/>
      <c r="N43" s="25"/>
      <c r="O43" s="25"/>
      <c r="P43" s="25"/>
      <c r="Q43" s="25"/>
    </row>
    <row r="44" spans="1:18" x14ac:dyDescent="0.25">
      <c r="A44" s="25"/>
      <c r="B44" s="25"/>
      <c r="C44" s="25"/>
      <c r="D44" s="25"/>
      <c r="E44" s="25"/>
      <c r="F44" s="30"/>
      <c r="G44" s="25"/>
      <c r="H44" s="25"/>
      <c r="I44" s="25"/>
      <c r="J44" s="25"/>
      <c r="K44" s="25"/>
      <c r="L44" s="25"/>
      <c r="M44" s="25"/>
      <c r="N44" s="25"/>
      <c r="O44" s="25"/>
      <c r="P44" s="25"/>
      <c r="Q44" s="25"/>
    </row>
    <row r="45" spans="1:18" x14ac:dyDescent="0.25">
      <c r="A45" s="25"/>
      <c r="B45" s="25"/>
      <c r="C45" s="25"/>
      <c r="D45" s="25"/>
      <c r="E45" s="25"/>
      <c r="F45" s="30"/>
      <c r="G45" s="25"/>
      <c r="H45" s="25"/>
      <c r="I45" s="25"/>
      <c r="J45" s="25"/>
      <c r="K45" s="25"/>
      <c r="L45" s="25"/>
      <c r="M45" s="25"/>
      <c r="N45" s="25"/>
      <c r="O45" s="25"/>
      <c r="P45" s="25"/>
      <c r="Q45" s="25"/>
    </row>
    <row r="46" spans="1:18" x14ac:dyDescent="0.25">
      <c r="A46" s="25"/>
      <c r="B46" s="25"/>
      <c r="C46" s="25"/>
      <c r="D46" s="25"/>
      <c r="E46" s="25"/>
      <c r="F46" s="30"/>
      <c r="G46" s="25"/>
      <c r="H46" s="25"/>
      <c r="I46" s="25"/>
      <c r="J46" s="25"/>
      <c r="K46" s="25"/>
      <c r="L46" s="25"/>
      <c r="M46" s="25"/>
      <c r="N46" s="25"/>
      <c r="O46" s="25"/>
      <c r="P46" s="25"/>
      <c r="Q46" s="25"/>
    </row>
    <row r="47" spans="1:18" x14ac:dyDescent="0.25">
      <c r="A47" s="30" t="s">
        <v>56</v>
      </c>
      <c r="B47" s="30" t="s">
        <v>57</v>
      </c>
      <c r="C47" s="30"/>
      <c r="D47" s="30"/>
      <c r="E47" s="30"/>
      <c r="F47" s="30"/>
      <c r="G47" s="25"/>
      <c r="H47" s="25"/>
      <c r="I47" s="25"/>
      <c r="J47" s="25"/>
      <c r="K47" s="25"/>
      <c r="L47" s="25"/>
      <c r="M47" s="25"/>
      <c r="N47" s="25"/>
      <c r="O47" s="25"/>
      <c r="P47" s="25"/>
      <c r="Q47" s="25"/>
    </row>
    <row r="48" spans="1:18" x14ac:dyDescent="0.25">
      <c r="A48" s="30" t="s">
        <v>58</v>
      </c>
      <c r="B48" s="30" t="s">
        <v>59</v>
      </c>
      <c r="C48" s="30" t="s">
        <v>60</v>
      </c>
      <c r="D48" s="30" t="s">
        <v>61</v>
      </c>
      <c r="E48" s="30" t="s">
        <v>62</v>
      </c>
      <c r="F48" s="30"/>
      <c r="G48" s="25"/>
      <c r="H48" s="25"/>
      <c r="I48" s="25"/>
      <c r="J48" s="25"/>
      <c r="K48" s="25"/>
      <c r="L48" s="25"/>
      <c r="M48" s="25"/>
      <c r="N48" s="25"/>
      <c r="O48" s="25"/>
      <c r="P48" s="25"/>
      <c r="Q48" s="25"/>
    </row>
    <row r="49" spans="1:17" x14ac:dyDescent="0.25">
      <c r="A49" s="30">
        <v>2018</v>
      </c>
      <c r="B49" s="30">
        <v>2019</v>
      </c>
      <c r="C49" s="30">
        <v>2020</v>
      </c>
      <c r="D49" s="30">
        <v>2021</v>
      </c>
      <c r="E49" s="30"/>
      <c r="F49" s="30"/>
      <c r="G49" s="25"/>
      <c r="H49" s="25"/>
      <c r="I49" s="25"/>
      <c r="J49" s="25"/>
      <c r="K49" s="25"/>
      <c r="L49" s="25"/>
      <c r="M49" s="25"/>
      <c r="N49" s="25"/>
      <c r="O49" s="25"/>
      <c r="P49" s="25"/>
      <c r="Q49" s="25"/>
    </row>
    <row r="50" spans="1:17" x14ac:dyDescent="0.25">
      <c r="A50" s="25"/>
      <c r="B50" s="25"/>
      <c r="C50" s="25"/>
      <c r="D50" s="25"/>
      <c r="E50" s="30"/>
      <c r="F50" s="30"/>
      <c r="G50" s="25"/>
      <c r="H50" s="25"/>
      <c r="I50" s="25"/>
      <c r="J50" s="25"/>
      <c r="K50" s="25"/>
      <c r="L50" s="25"/>
      <c r="M50" s="25"/>
      <c r="N50" s="25"/>
      <c r="O50" s="25"/>
      <c r="P50" s="25"/>
      <c r="Q50" s="25"/>
    </row>
    <row r="51" spans="1:17" x14ac:dyDescent="0.25">
      <c r="A51" s="25"/>
      <c r="B51" s="25"/>
      <c r="C51" s="25"/>
      <c r="D51" s="25"/>
      <c r="E51" s="30"/>
      <c r="F51" s="30"/>
      <c r="G51" s="25"/>
      <c r="H51" s="25"/>
      <c r="I51" s="25"/>
      <c r="J51" s="25"/>
      <c r="K51" s="25"/>
      <c r="L51" s="25"/>
      <c r="M51" s="25"/>
      <c r="N51" s="25"/>
      <c r="O51" s="25"/>
      <c r="P51" s="25"/>
      <c r="Q51" s="25"/>
    </row>
    <row r="52" spans="1:17" x14ac:dyDescent="0.25">
      <c r="A52" s="25"/>
      <c r="B52" s="25"/>
      <c r="C52" s="25"/>
      <c r="D52" s="25"/>
      <c r="E52" s="30"/>
      <c r="F52" s="30"/>
      <c r="G52" s="25"/>
      <c r="H52" s="25"/>
      <c r="I52" s="25"/>
      <c r="J52" s="25"/>
      <c r="K52" s="25"/>
      <c r="L52" s="25"/>
      <c r="M52" s="25"/>
      <c r="N52" s="25"/>
      <c r="O52" s="25"/>
      <c r="P52" s="25"/>
      <c r="Q52" s="25"/>
    </row>
    <row r="53" spans="1:17" x14ac:dyDescent="0.25">
      <c r="A53" s="25"/>
      <c r="B53" s="25"/>
      <c r="C53" s="25"/>
      <c r="D53" s="25"/>
      <c r="E53" s="30"/>
      <c r="F53" s="25"/>
      <c r="G53" s="25"/>
      <c r="H53" s="25"/>
      <c r="I53" s="25"/>
      <c r="J53" s="25"/>
      <c r="K53" s="25"/>
      <c r="L53" s="25"/>
      <c r="M53" s="25"/>
      <c r="N53" s="25"/>
      <c r="O53" s="25"/>
      <c r="P53" s="25"/>
      <c r="Q53" s="25"/>
    </row>
    <row r="54" spans="1:17" x14ac:dyDescent="0.25">
      <c r="A54" s="25"/>
      <c r="B54" s="25"/>
      <c r="C54" s="25"/>
      <c r="D54" s="25"/>
      <c r="E54" s="30"/>
      <c r="F54" s="25" t="s">
        <v>19</v>
      </c>
      <c r="G54" s="25" t="str">
        <f ca="1">IF(AND(OR(C24=A48,C24=B48,C24=E48),OR(C22="ne",AND(C22="ano",C23&gt;1095))),IF(D30&lt;0,"je v obtížích",IF(0.5*(D31+D32)&gt;D30,"je v obtížích","není v obtížích")),"není v obtížích")</f>
        <v>není v obtížích</v>
      </c>
      <c r="H54" s="25"/>
      <c r="I54" s="25"/>
      <c r="J54" s="25"/>
      <c r="K54" s="25" t="s">
        <v>63</v>
      </c>
      <c r="L54" s="25"/>
      <c r="M54" s="25"/>
      <c r="N54" s="25"/>
      <c r="O54" s="31"/>
      <c r="P54" s="25"/>
      <c r="Q54" s="25"/>
    </row>
    <row r="55" spans="1:17" x14ac:dyDescent="0.25">
      <c r="A55" s="25"/>
      <c r="B55" s="25"/>
      <c r="C55" s="25"/>
      <c r="D55" s="25"/>
      <c r="E55" s="30"/>
      <c r="F55" s="25" t="s">
        <v>22</v>
      </c>
      <c r="G55" s="25" t="str">
        <f ca="1">IF(AND(OR(C24=C48,C24=D48),OR(C22="ne",AND(C22="ano",C23&gt;1095))),IF(D30&lt;0,"je v obtížích",IF((D30-D38-D33)*0.5&gt;D30,"je v obtížích","není v obtížích")),"není v obtížích")</f>
        <v>není v obtížích</v>
      </c>
      <c r="H55" s="25"/>
      <c r="I55" s="25"/>
      <c r="J55" s="25"/>
      <c r="K55" s="25" t="s">
        <v>64</v>
      </c>
      <c r="L55" s="25"/>
      <c r="M55" s="25"/>
      <c r="N55" s="25"/>
      <c r="O55" s="25"/>
      <c r="P55" s="25"/>
      <c r="Q55" s="25"/>
    </row>
    <row r="56" spans="1:17" x14ac:dyDescent="0.25">
      <c r="A56" s="25"/>
      <c r="B56" s="25"/>
      <c r="C56" s="25"/>
      <c r="D56" s="25"/>
      <c r="E56" s="30"/>
      <c r="F56" s="25" t="s">
        <v>24</v>
      </c>
      <c r="G56" s="25" t="str">
        <f>IF(C22="ne",IF(C30&lt;=0,"je v obtížích",IF(C34/C30&gt;7.5,"je v obtížích","není v obtížích")),"není v obtížích")</f>
        <v>není v obtížích</v>
      </c>
      <c r="H56" s="25" t="str">
        <f>IF(C22="ne",IF(D30&lt;=0,"je v obtížích",IF(D34/D30&gt;7.5,"je v obtížích","není v obtížích")),"není v obtížích")</f>
        <v>není v obtížích</v>
      </c>
      <c r="I56" s="25" t="str">
        <f>IF(AND(G56="je v obtížích",H56="je v obtížích"),"je v obtížích","není v obtížích")</f>
        <v>není v obtížích</v>
      </c>
      <c r="J56" s="25"/>
      <c r="K56" s="25" t="s">
        <v>65</v>
      </c>
      <c r="L56" s="25"/>
      <c r="M56" s="25"/>
      <c r="N56" s="25"/>
      <c r="O56" s="25"/>
      <c r="P56" s="25"/>
      <c r="Q56" s="25"/>
    </row>
    <row r="57" spans="1:17" x14ac:dyDescent="0.25">
      <c r="A57" s="25"/>
      <c r="B57" s="25"/>
      <c r="C57" s="25"/>
      <c r="D57" s="25"/>
      <c r="E57" s="30"/>
      <c r="F57" s="25" t="s">
        <v>28</v>
      </c>
      <c r="G57" s="25" t="str">
        <f>IF(C22="ne",IF(C36&lt;=0,"není v obtížích",IF((C37+C36+C35)/C36&lt;1,"je v obtížích","není v obtížích")),"není v obtížích")</f>
        <v>není v obtížích</v>
      </c>
      <c r="H57" s="25" t="str">
        <f>IF(C22="ne",IF(D36&lt;=0,"není v obtížích",IF((D37+D36+D35)/D36&lt;1,"je v obtížích","není v obtížích")),"není v obtížích")</f>
        <v>není v obtížích</v>
      </c>
      <c r="I57" s="25" t="str">
        <f>IF(AND(G57="je v obtížích",H57="je v obtížích"),"je v obtížích",IF(AND(C30="",H57="je v obtížích"),"je v obtížích","není v obtížích"))</f>
        <v>není v obtížích</v>
      </c>
      <c r="J57" s="25"/>
      <c r="K57" s="25" t="s">
        <v>66</v>
      </c>
      <c r="L57" s="25"/>
      <c r="M57" s="25"/>
      <c r="N57" s="25"/>
      <c r="O57" s="25"/>
      <c r="P57" s="25"/>
      <c r="Q57" s="25"/>
    </row>
    <row r="58" spans="1:17" x14ac:dyDescent="0.25">
      <c r="A58" s="25"/>
      <c r="B58" s="25"/>
      <c r="C58" s="25"/>
      <c r="D58" s="25"/>
      <c r="E58" s="30"/>
      <c r="F58" s="25" t="s">
        <v>42</v>
      </c>
      <c r="G58" s="25" t="str">
        <f>IF(C25="ano","je v obtížích","není v obtížích")</f>
        <v>není v obtížích</v>
      </c>
      <c r="H58" s="25"/>
      <c r="I58" s="25"/>
      <c r="J58" s="25"/>
      <c r="K58" s="25" t="s">
        <v>67</v>
      </c>
      <c r="L58" s="25"/>
      <c r="M58" s="25"/>
      <c r="N58" s="25"/>
      <c r="O58" s="25"/>
      <c r="P58" s="25"/>
      <c r="Q58" s="25"/>
    </row>
    <row r="59" spans="1:17" x14ac:dyDescent="0.25">
      <c r="A59" s="25"/>
      <c r="B59" s="25"/>
      <c r="C59" s="25"/>
      <c r="D59" s="25"/>
      <c r="E59" s="30"/>
      <c r="F59" s="25" t="s">
        <v>43</v>
      </c>
      <c r="G59" s="25" t="str">
        <f>IF(C26="ano","je v obtížích","není v obtížích")</f>
        <v>není v obtížích</v>
      </c>
      <c r="H59" s="25"/>
      <c r="I59" s="25"/>
      <c r="J59" s="25"/>
      <c r="K59" s="25" t="s">
        <v>68</v>
      </c>
      <c r="L59" s="25"/>
      <c r="M59" s="25"/>
      <c r="N59" s="25"/>
      <c r="O59" s="25"/>
      <c r="P59" s="25"/>
      <c r="Q59" s="25"/>
    </row>
    <row r="60" spans="1:17" x14ac:dyDescent="0.25">
      <c r="A60" s="25"/>
      <c r="B60" s="25"/>
      <c r="C60" s="25"/>
      <c r="D60" s="25"/>
      <c r="E60" s="25"/>
      <c r="F60" s="25" t="s">
        <v>44</v>
      </c>
      <c r="G60" s="25" t="str">
        <f>IF(AND(I56="je v obtížích",I57="je v obtížích"),"je v obtížích","není v obtížích")</f>
        <v>není v obtížích</v>
      </c>
      <c r="H60" s="25"/>
      <c r="I60" s="25"/>
      <c r="J60" s="25"/>
      <c r="K60" s="25"/>
      <c r="L60" s="25"/>
      <c r="M60" s="25"/>
      <c r="N60" s="25"/>
      <c r="O60" s="25"/>
      <c r="P60" s="25"/>
      <c r="Q60" s="25"/>
    </row>
    <row r="61" spans="1:17" x14ac:dyDescent="0.25">
      <c r="A61" s="25"/>
      <c r="B61" s="25"/>
      <c r="C61" s="25"/>
      <c r="D61" s="25"/>
      <c r="E61" s="25"/>
      <c r="F61" s="37" t="str">
        <f ca="1">IF(AND(G54="není v obtížích",G55="není v obtížích",G58="není v obtížích",G59="není v obtížích",G60="není v obtížích"),"není v obtížích","je v obtížích")</f>
        <v>není v obtížích</v>
      </c>
      <c r="G61" s="37"/>
      <c r="H61" s="37"/>
      <c r="I61" s="37"/>
      <c r="J61" s="25"/>
      <c r="K61" s="25"/>
      <c r="L61" s="25"/>
      <c r="M61" s="25"/>
      <c r="N61" s="25"/>
      <c r="O61" s="25"/>
      <c r="P61" s="25"/>
      <c r="Q61" s="25"/>
    </row>
    <row r="62" spans="1:17" x14ac:dyDescent="0.25">
      <c r="A62" s="25"/>
      <c r="B62" s="25"/>
      <c r="C62" s="25"/>
      <c r="D62" s="25"/>
      <c r="E62" s="25"/>
      <c r="F62" s="25"/>
      <c r="G62" s="25"/>
      <c r="H62" s="25"/>
      <c r="I62" s="25"/>
      <c r="J62" s="25"/>
      <c r="K62" s="25"/>
      <c r="L62" s="25"/>
      <c r="M62" s="25"/>
      <c r="N62" s="25"/>
      <c r="O62" s="25"/>
      <c r="P62" s="25"/>
      <c r="Q62" s="25"/>
    </row>
    <row r="63" spans="1:17" x14ac:dyDescent="0.25">
      <c r="A63" s="25"/>
      <c r="B63" s="25"/>
      <c r="C63" s="25"/>
      <c r="D63" s="25"/>
      <c r="E63" s="25"/>
      <c r="F63" s="25"/>
      <c r="G63" s="25"/>
      <c r="H63" s="25"/>
      <c r="I63" s="25"/>
      <c r="J63" s="25"/>
      <c r="K63" s="25"/>
      <c r="L63" s="25"/>
      <c r="M63" s="25"/>
      <c r="N63" s="25"/>
      <c r="O63" s="25"/>
      <c r="P63" s="25"/>
      <c r="Q63" s="25"/>
    </row>
    <row r="64" spans="1:17" x14ac:dyDescent="0.25">
      <c r="A64" s="25"/>
      <c r="B64" s="25"/>
      <c r="C64" s="25"/>
      <c r="D64" s="25"/>
      <c r="E64" s="25"/>
      <c r="F64" s="25"/>
      <c r="G64" s="25"/>
      <c r="H64" s="25"/>
      <c r="I64" s="25"/>
      <c r="J64" s="25"/>
      <c r="K64" s="25"/>
      <c r="L64" s="25"/>
      <c r="M64" s="25"/>
      <c r="N64" s="25"/>
      <c r="O64" s="25"/>
      <c r="P64" s="25"/>
      <c r="Q64" s="25"/>
    </row>
    <row r="65" spans="1:17" x14ac:dyDescent="0.25">
      <c r="A65" s="25"/>
      <c r="B65" s="25"/>
      <c r="C65" s="25"/>
      <c r="D65" s="25"/>
      <c r="E65" s="25"/>
      <c r="F65" s="25"/>
      <c r="G65" s="25"/>
      <c r="H65" s="25"/>
      <c r="I65" s="25"/>
      <c r="J65" s="25"/>
      <c r="K65" s="25"/>
      <c r="L65" s="25"/>
      <c r="M65" s="25"/>
      <c r="N65" s="25"/>
      <c r="O65" s="25"/>
      <c r="P65" s="25"/>
      <c r="Q65" s="25"/>
    </row>
  </sheetData>
  <mergeCells count="12">
    <mergeCell ref="A3:J3"/>
    <mergeCell ref="A4:J4"/>
    <mergeCell ref="A5:J5"/>
    <mergeCell ref="F61:I61"/>
    <mergeCell ref="B7:I7"/>
    <mergeCell ref="B8:I8"/>
    <mergeCell ref="B9:I9"/>
    <mergeCell ref="B10:I10"/>
    <mergeCell ref="C28:D28"/>
    <mergeCell ref="C16:E16"/>
    <mergeCell ref="B40:I40"/>
    <mergeCell ref="H36:P38"/>
  </mergeCells>
  <conditionalFormatting sqref="F32:K32">
    <cfRule type="cellIs" dxfId="1" priority="1" operator="equal">
      <formula>"ano"</formula>
    </cfRule>
    <cfRule type="cellIs" dxfId="0" priority="2" operator="equal">
      <formula>"ne"</formula>
    </cfRule>
  </conditionalFormatting>
  <dataValidations count="3">
    <dataValidation type="list" allowBlank="1" showInputMessage="1" showErrorMessage="1" promptTitle="Vyberte" prompt="ze seznamu" sqref="D29" xr:uid="{00000000-0002-0000-0000-000002000000}">
      <formula1>$A$49:$D$49</formula1>
    </dataValidation>
    <dataValidation type="list" allowBlank="1" showInputMessage="1" showErrorMessage="1" promptTitle="Vyberte" prompt="ze seznamu" sqref="C22 C25:C26" xr:uid="{00000000-0002-0000-0000-000000000000}">
      <formula1>$A$47:$B$47</formula1>
    </dataValidation>
    <dataValidation type="list" allowBlank="1" showInputMessage="1" showErrorMessage="1" promptTitle="Vyberte" prompt="ze seznamu" sqref="C24" xr:uid="{00000000-0002-0000-0000-000003000000}">
      <formula1>$A$48:$E$48</formula1>
    </dataValidation>
  </dataValidations>
  <pageMargins left="0.7" right="0.7" top="0.78740157499999996" bottom="0.78740157499999996" header="0.3" footer="0.3"/>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6C54A1276E0BB4AB2C2519C380FD5C2" ma:contentTypeVersion="10" ma:contentTypeDescription="Vytvoří nový dokument" ma:contentTypeScope="" ma:versionID="44e8a9ca4bbc928a8dec81aeb2762193">
  <xsd:schema xmlns:xsd="http://www.w3.org/2001/XMLSchema" xmlns:xs="http://www.w3.org/2001/XMLSchema" xmlns:p="http://schemas.microsoft.com/office/2006/metadata/properties" xmlns:ns2="d02a4bf4-78fd-420a-aeac-2d9f3c39e6e0" xmlns:ns3="aa81c6fb-b262-460e-9ba4-af0444588bbb" targetNamespace="http://schemas.microsoft.com/office/2006/metadata/properties" ma:root="true" ma:fieldsID="d2f181fbbd4f37a58a4f2e67182412da" ns2:_="" ns3:_="">
    <xsd:import namespace="d02a4bf4-78fd-420a-aeac-2d9f3c39e6e0"/>
    <xsd:import namespace="aa81c6fb-b262-460e-9ba4-af0444588b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2a4bf4-78fd-420a-aeac-2d9f3c39e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81c6fb-b262-460e-9ba4-af0444588bbb"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102EE4-2592-42AD-B748-272259F2E7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40AAD9-9C5A-412E-9AD3-277814F89909}">
  <ds:schemaRefs>
    <ds:schemaRef ds:uri="http://schemas.microsoft.com/sharepoint/v3/contenttype/forms"/>
  </ds:schemaRefs>
</ds:datastoreItem>
</file>

<file path=customXml/itemProps3.xml><?xml version="1.0" encoding="utf-8"?>
<ds:datastoreItem xmlns:ds="http://schemas.openxmlformats.org/officeDocument/2006/customXml" ds:itemID="{C9BC134D-7DC1-4FFF-B30B-A0AFFAF08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2a4bf4-78fd-420a-aeac-2d9f3c39e6e0"/>
    <ds:schemaRef ds:uri="aa81c6fb-b262-460e-9ba4-af0444588b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 Reek</dc:creator>
  <cp:keywords/>
  <dc:description/>
  <cp:lastModifiedBy>Semenec Pavel</cp:lastModifiedBy>
  <cp:revision/>
  <dcterms:created xsi:type="dcterms:W3CDTF">2017-07-26T11:20:09Z</dcterms:created>
  <dcterms:modified xsi:type="dcterms:W3CDTF">2024-04-29T09:21:10Z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0x01010056C54A1276E0BB4AB2C2519C380FD5C2</vt:lpwstr>
  </property>
  <property fmtid="{D5CDD505-2E9C-101B-9397-08002B2CF9AE}" pid="3" name="MSIP_Label_0359f705-2ba0-454b-9cfc-6ce5bcaac040_Enabled">
    <vt:lpwstr>true</vt:lpwstr>
  </property>
  <property fmtid="{D5CDD505-2E9C-101B-9397-08002B2CF9AE}" pid="4" name="MSIP_Label_0359f705-2ba0-454b-9cfc-6ce5bcaac040_SetDate">
    <vt:lpwstr>2022-08-11T05:16:51Z</vt:lpwstr>
  </property>
  <property fmtid="{D5CDD505-2E9C-101B-9397-08002B2CF9AE}" pid="5" name="MSIP_Label_0359f705-2ba0-454b-9cfc-6ce5bcaac040_Method">
    <vt:lpwstr>Standard</vt:lpwstr>
  </property>
  <property fmtid="{D5CDD505-2E9C-101B-9397-08002B2CF9AE}" pid="6" name="MSIP_Label_0359f705-2ba0-454b-9cfc-6ce5bcaac040_Name">
    <vt:lpwstr>0359f705-2ba0-454b-9cfc-6ce5bcaac040</vt:lpwstr>
  </property>
  <property fmtid="{D5CDD505-2E9C-101B-9397-08002B2CF9AE}" pid="7" name="MSIP_Label_0359f705-2ba0-454b-9cfc-6ce5bcaac040_SiteId">
    <vt:lpwstr>68283f3b-8487-4c86-adb3-a5228f18b893</vt:lpwstr>
  </property>
  <property fmtid="{D5CDD505-2E9C-101B-9397-08002B2CF9AE}" pid="8" name="MSIP_Label_0359f705-2ba0-454b-9cfc-6ce5bcaac040_ActionId">
    <vt:lpwstr>fc4c3772-b6ca-48de-9fec-96682ea2d47c</vt:lpwstr>
  </property>
  <property fmtid="{D5CDD505-2E9C-101B-9397-08002B2CF9AE}" pid="9" name="MSIP_Label_0359f705-2ba0-454b-9cfc-6ce5bcaac040_ContentBits">
    <vt:lpwstr>2</vt:lpwstr>
  </property>
  <property fmtid="{D5CDD505-2E9C-101B-9397-08002B2CF9AE}" pid="10" name="MediaServiceImageTags">
    <vt:lpwstr/>
  </property>
</Properties>
</file>