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3.xml" ContentType="application/vnd.openxmlformats-officedocument.themeOverrid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harts/colors47.xml" ContentType="application/vnd.ms-office.chartcolorstyle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harts/chart39.xml" ContentType="application/vnd.openxmlformats-officedocument.drawingml.chart+xml"/>
  <Override PartName="/xl/theme/themeOverride4.xml" ContentType="application/vnd.openxmlformats-officedocument.themeOverride+xml"/>
  <Override PartName="/xl/charts/chart40.xml" ContentType="application/vnd.openxmlformats-officedocument.drawingml.chart+xml"/>
  <Override PartName="/xl/theme/themeOverride5.xml" ContentType="application/vnd.openxmlformats-officedocument.themeOverride+xml"/>
  <Override PartName="/xl/charts/chart41.xml" ContentType="application/vnd.openxmlformats-officedocument.drawingml.chart+xml"/>
  <Override PartName="/xl/theme/themeOverride6.xml" ContentType="application/vnd.openxmlformats-officedocument.themeOverride+xml"/>
  <Override PartName="/xl/drawings/drawing46.xml" ContentType="application/vnd.openxmlformats-officedocument.drawing+xml"/>
  <Override PartName="/xl/charts/chart42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7.xml" ContentType="application/vnd.openxmlformats-officedocument.themeOverride+xml"/>
  <Override PartName="/xl/drawings/drawing47.xml" ContentType="application/vnd.openxmlformats-officedocument.drawing+xml"/>
  <Override PartName="/xl/charts/chart43.xml" ContentType="application/vnd.openxmlformats-officedocument.drawingml.chart+xml"/>
  <Override PartName="/xl/drawings/drawing48.xml" ContentType="application/vnd.openxmlformats-officedocument.drawing+xml"/>
  <Override PartName="/xl/charts/chart44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9.xml" ContentType="application/vnd.openxmlformats-officedocument.drawing+xml"/>
  <Override PartName="/xl/charts/chart45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6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7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8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8.xml" ContentType="application/vnd.openxmlformats-officedocument.themeOverrid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51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9.xml" ContentType="application/vnd.openxmlformats-officedocument.themeOverrid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4.xml" ContentType="application/vnd.openxmlformats-officedocument.drawingml.chart+xml"/>
  <Override PartName="/xl/charts/style47.xml" ContentType="application/vnd.ms-office.chartstyle+xml"/>
  <Override PartName="/xl/charts/chart55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4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drawings/drawing55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56.xml" ContentType="application/vnd.openxmlformats-officedocument.drawing+xml"/>
  <Override PartName="/xl/charts/chart65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10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hidePivotFieldList="1" defaultThemeVersion="166925"/>
  <xr:revisionPtr revIDLastSave="0" documentId="13_ncr:1_{71A9FC7D-19FF-4603-AAE8-BD4673F723D2}" xr6:coauthVersionLast="47" xr6:coauthVersionMax="47" xr10:uidLastSave="{00000000-0000-0000-0000-000000000000}"/>
  <bookViews>
    <workbookView xWindow="-120" yWindow="-120" windowWidth="29040" windowHeight="15720" tabRatio="911" xr2:uid="{46FBC5A1-AE29-4694-BAA3-1E98E2E772C7}"/>
  </bookViews>
  <sheets>
    <sheet name="Obsah" sheetId="118" r:id="rId1"/>
    <sheet name="Graf 1" sheetId="15" r:id="rId2"/>
    <sheet name="Graf 2" sheetId="2" r:id="rId3"/>
    <sheet name="Graf 3" sheetId="3" r:id="rId4"/>
    <sheet name="Graf 4" sheetId="4" r:id="rId5"/>
    <sheet name="Graf 5" sheetId="5" r:id="rId6"/>
    <sheet name="Graf 6" sheetId="6" r:id="rId7"/>
    <sheet name="Graf 7" sheetId="7" r:id="rId8"/>
    <sheet name="Graf 8" sheetId="105" r:id="rId9"/>
    <sheet name="Graf 9" sheetId="73" r:id="rId10"/>
    <sheet name="Graf 10" sheetId="14" r:id="rId11"/>
    <sheet name="Graf 11" sheetId="13" r:id="rId12"/>
    <sheet name="Graf 12" sheetId="74" r:id="rId13"/>
    <sheet name="Graf 13" sheetId="75" r:id="rId14"/>
    <sheet name="Graf 14" sheetId="112" r:id="rId15"/>
    <sheet name="Graf 15" sheetId="107" r:id="rId16"/>
    <sheet name="Graf 16" sheetId="108" r:id="rId17"/>
    <sheet name="Graf 17" sheetId="109" r:id="rId18"/>
    <sheet name="Graf 18" sheetId="110" r:id="rId19"/>
    <sheet name="Graf 19" sheetId="111" r:id="rId20"/>
    <sheet name="Graf 20" sheetId="36" r:id="rId21"/>
    <sheet name="Graf 21" sheetId="76" r:id="rId22"/>
    <sheet name="Graf 22" sheetId="81" r:id="rId23"/>
    <sheet name="Graf 23" sheetId="79" r:id="rId24"/>
    <sheet name="Graf 24" sheetId="80" r:id="rId25"/>
    <sheet name="Graf 25" sheetId="41" r:id="rId26"/>
    <sheet name="Graf 26" sheetId="82" r:id="rId27"/>
    <sheet name="Graf 27" sheetId="83" r:id="rId28"/>
    <sheet name="Graf 28" sheetId="84" r:id="rId29"/>
    <sheet name="Graf 29" sheetId="85" r:id="rId30"/>
    <sheet name="Graf 30" sheetId="86" r:id="rId31"/>
    <sheet name="Graf 31" sheetId="87" r:id="rId32"/>
    <sheet name="Graf 32" sheetId="88" r:id="rId33"/>
    <sheet name="Graf 33" sheetId="89" r:id="rId34"/>
    <sheet name="Graf 34" sheetId="91" r:id="rId35"/>
    <sheet name="Graf 35" sheetId="92" r:id="rId36"/>
    <sheet name="Graf 36" sheetId="93" r:id="rId37"/>
    <sheet name="Graf 37" sheetId="53" r:id="rId38"/>
    <sheet name="Graf 38" sheetId="54" r:id="rId39"/>
    <sheet name="Graf 39" sheetId="94" r:id="rId40"/>
    <sheet name="Graf 40" sheetId="57" r:id="rId41"/>
    <sheet name="Graf 41" sheetId="58" r:id="rId42"/>
    <sheet name="Graf 42" sheetId="59" r:id="rId43"/>
    <sheet name="Graf 43" sheetId="60" r:id="rId44"/>
    <sheet name="Graf 44" sheetId="61" r:id="rId45"/>
    <sheet name="Grafy 45-47" sheetId="30" r:id="rId46"/>
    <sheet name="Graf 48" sheetId="95" r:id="rId47"/>
    <sheet name="Graf 49" sheetId="96" r:id="rId48"/>
    <sheet name="Graf 50" sheetId="113" r:id="rId49"/>
    <sheet name="Graf 51-54" sheetId="114" r:id="rId50"/>
    <sheet name="Graf 55" sheetId="115" r:id="rId51"/>
    <sheet name="Graf 56-57" sheetId="116" r:id="rId52"/>
    <sheet name="Graf 58" sheetId="117" r:id="rId53"/>
    <sheet name="Graf 59-61" sheetId="101" r:id="rId54"/>
    <sheet name="Graf 62-67" sheetId="102" r:id="rId55"/>
    <sheet name="Graf 68-70" sheetId="104" r:id="rId56"/>
    <sheet name="Tabulka 1" sheetId="17" r:id="rId57"/>
    <sheet name="Tabulka 2" sheetId="99" r:id="rId58"/>
    <sheet name="Tabulka 3" sheetId="100" r:id="rId59"/>
    <sheet name="Tabulky 4-6" sheetId="69" r:id="rId60"/>
    <sheet name="Tabulka 7+g71" sheetId="72" r:id="rId61"/>
  </sheets>
  <definedNames>
    <definedName name="_xlnm._FilterDatabase" localSheetId="19" hidden="1">'Graf 19'!$B$35:$D$62</definedName>
    <definedName name="_Toc172713199" localSheetId="55">'Graf 68-70'!$B$33</definedName>
    <definedName name="_xlnm.Print_Area" localSheetId="25">'Graf 25'!$A$4:$H$26</definedName>
    <definedName name="_xlnm.Print_Area" localSheetId="26">'Graf 26'!$A$4:$H$29</definedName>
    <definedName name="_xlnm.Print_Area" localSheetId="27">'Graf 27'!$A$4:$E$29</definedName>
    <definedName name="_xlnm.Print_Area" localSheetId="28">'Graf 28'!$A$4:$E$30</definedName>
    <definedName name="_xlnm.Print_Area" localSheetId="29">'Graf 29'!$A$4:$F$29</definedName>
    <definedName name="_xlnm.Print_Area" localSheetId="30">'Graf 30'!$A$4:$E$29</definedName>
    <definedName name="_xlnm.Print_Area" localSheetId="31">'Graf 31'!$A$4:$E$29</definedName>
    <definedName name="_xlnm.Print_Area" localSheetId="33">'Graf 33'!$A$4:$F$29</definedName>
    <definedName name="_xlnm.Print_Area" localSheetId="34">'Graf 34'!$A$4:$F$29</definedName>
    <definedName name="_xlnm.Print_Area" localSheetId="37">'Graf 37'!$B$1:$F$27</definedName>
    <definedName name="_xlnm.Print_Area" localSheetId="38">'Graf 38'!$B$1:$E$18</definedName>
    <definedName name="_xlnm.Print_Area" localSheetId="39">'Graf 39'!$B$2:$H$38</definedName>
    <definedName name="_xlnm.Print_Area" localSheetId="40">'Graf 40'!$B$2:$N$41</definedName>
    <definedName name="_xlnm.Print_Area" localSheetId="41">'Graf 41'!$B$2:$N$41</definedName>
    <definedName name="_xlnm.Print_Area" localSheetId="42">'Graf 42'!$B$2:$N$41</definedName>
    <definedName name="_xlnm.Print_Area" localSheetId="43">'Graf 43'!$B$2:$N$41</definedName>
    <definedName name="_xlnm.Print_Area" localSheetId="46">'Graf 48'!$B$2:$K$23</definedName>
    <definedName name="_xlnm.Print_Area" localSheetId="47">'Graf 49'!$B$11:$E$20</definedName>
    <definedName name="_xlnm.Print_Area" localSheetId="52">'Graf 58'!$B$1:$G$23</definedName>
    <definedName name="_xlnm.Print_Area" localSheetId="54">'Graf 62-67'!$B$2:$X$52</definedName>
    <definedName name="_xlnm.Print_Area" localSheetId="57">'Tabulka 2'!$B$2:$I$2</definedName>
    <definedName name="_xlnm.Print_Area" localSheetId="58">'Tabulka 3'!$B$2:$L$9</definedName>
    <definedName name="_xlnm.Print_Area" localSheetId="59">'Tabulky 4-6'!$B$2:$K$9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04" l="1"/>
  <c r="P2" i="104"/>
  <c r="I2" i="104"/>
  <c r="B15" i="115"/>
  <c r="B11" i="84" l="1"/>
  <c r="B10" i="15"/>
  <c r="B9" i="2"/>
  <c r="B9" i="3"/>
  <c r="B9" i="4"/>
  <c r="B9" i="5"/>
  <c r="B9" i="6"/>
  <c r="B9" i="7"/>
  <c r="B11" i="105"/>
  <c r="B9" i="73"/>
  <c r="B9" i="14"/>
  <c r="B10" i="13"/>
  <c r="B9" i="74"/>
  <c r="B9" i="112"/>
  <c r="B9" i="107"/>
  <c r="B9" i="108"/>
  <c r="B9" i="109"/>
  <c r="K18" i="79" l="1"/>
  <c r="D177" i="118"/>
  <c r="D176" i="118"/>
  <c r="D173" i="118"/>
  <c r="D172" i="118"/>
  <c r="D171" i="118"/>
  <c r="D168" i="118"/>
  <c r="D167" i="118"/>
  <c r="D166" i="118"/>
  <c r="D163" i="118"/>
  <c r="D162" i="118"/>
  <c r="D161" i="118"/>
  <c r="D160" i="118"/>
  <c r="D159" i="118"/>
  <c r="D158" i="118"/>
  <c r="D157" i="118"/>
  <c r="D156" i="118"/>
  <c r="L37" i="101"/>
  <c r="L19" i="101"/>
  <c r="L2" i="101"/>
  <c r="D155" i="118" s="1"/>
  <c r="B10" i="117" l="1"/>
  <c r="D154" i="118"/>
  <c r="K10" i="116"/>
  <c r="D150" i="118" s="1"/>
  <c r="B15" i="116"/>
  <c r="D149" i="118" s="1"/>
  <c r="D146" i="118" l="1"/>
  <c r="D145" i="118"/>
  <c r="D142" i="118" l="1"/>
  <c r="D139" i="118"/>
  <c r="D138" i="118"/>
  <c r="D137" i="118"/>
  <c r="D136" i="118"/>
  <c r="D133" i="118"/>
  <c r="B11" i="96"/>
  <c r="D132" i="118" s="1"/>
  <c r="B9" i="95"/>
  <c r="D129" i="118" s="1"/>
  <c r="D123" i="118"/>
  <c r="D122" i="118"/>
  <c r="D121" i="118"/>
  <c r="D118" i="118"/>
  <c r="D115" i="118"/>
  <c r="D114" i="118"/>
  <c r="D113" i="118"/>
  <c r="D112" i="118"/>
  <c r="D109" i="118"/>
  <c r="B10" i="54"/>
  <c r="D106" i="118" s="1"/>
  <c r="B10" i="53"/>
  <c r="D105" i="118" s="1"/>
  <c r="B11" i="93"/>
  <c r="D102" i="118" s="1"/>
  <c r="B11" i="92"/>
  <c r="D99" i="118" s="1"/>
  <c r="B11" i="91"/>
  <c r="D96" i="118" s="1"/>
  <c r="B11" i="89"/>
  <c r="D93" i="118" s="1"/>
  <c r="B11" i="88"/>
  <c r="D90" i="118" s="1"/>
  <c r="B11" i="87"/>
  <c r="D86" i="118"/>
  <c r="B11" i="86"/>
  <c r="D83" i="118"/>
  <c r="B11" i="85"/>
  <c r="D80" i="118" s="1"/>
  <c r="D77" i="118"/>
  <c r="B11" i="83"/>
  <c r="D74" i="118" s="1"/>
  <c r="B11" i="82"/>
  <c r="D70" i="118" s="1"/>
  <c r="B8" i="41"/>
  <c r="D67" i="118" s="1"/>
  <c r="D64" i="118"/>
  <c r="D61" i="118"/>
  <c r="D58" i="118"/>
  <c r="B12" i="76"/>
  <c r="D55" i="118" s="1"/>
  <c r="D50" i="118"/>
  <c r="I4" i="111"/>
  <c r="D47" i="118" s="1"/>
  <c r="B9" i="110"/>
  <c r="D44" i="118"/>
  <c r="D41" i="118"/>
  <c r="D40" i="118"/>
  <c r="D38" i="118"/>
  <c r="D39" i="118"/>
  <c r="D35" i="118"/>
  <c r="D32" i="118"/>
  <c r="D27" i="118"/>
  <c r="D24" i="118"/>
  <c r="D23" i="118"/>
  <c r="D22" i="118" l="1"/>
  <c r="D18" i="118"/>
  <c r="D14" i="118"/>
  <c r="D13" i="118"/>
  <c r="D12" i="118"/>
  <c r="D11" i="118"/>
  <c r="D10" i="118"/>
  <c r="D8" i="118"/>
  <c r="D9" i="118"/>
  <c r="L16" i="99"/>
  <c r="R19" i="69"/>
  <c r="R15" i="69"/>
  <c r="R11" i="69"/>
  <c r="I14" i="89" l="1"/>
  <c r="K13" i="82" l="1"/>
  <c r="V26" i="95" l="1"/>
  <c r="J12" i="73" l="1"/>
  <c r="H5" i="95" l="1"/>
  <c r="M16" i="95" s="1"/>
  <c r="K12" i="54"/>
  <c r="K13" i="53"/>
  <c r="L20" i="81"/>
  <c r="K20" i="81"/>
  <c r="K14" i="74" l="1"/>
  <c r="K13" i="74"/>
  <c r="K12" i="74"/>
  <c r="H14" i="84" l="1"/>
  <c r="N13" i="117"/>
  <c r="M13" i="117"/>
  <c r="L13" i="117"/>
  <c r="I14" i="93"/>
  <c r="I15" i="92"/>
  <c r="I14" i="91"/>
  <c r="H14" i="88"/>
  <c r="H14" i="87"/>
  <c r="I14" i="86"/>
  <c r="I14" i="85"/>
  <c r="H14" i="83"/>
  <c r="P19" i="80"/>
  <c r="O19" i="80"/>
  <c r="L18" i="79"/>
  <c r="J13" i="73" l="1"/>
  <c r="J14" i="73"/>
  <c r="C9" i="96" l="1"/>
  <c r="H14" i="96" s="1"/>
  <c r="C8" i="96"/>
  <c r="C7" i="96"/>
  <c r="C6" i="96"/>
  <c r="C5" i="96"/>
  <c r="G5" i="95"/>
  <c r="F5" i="95"/>
  <c r="E5" i="95"/>
</calcChain>
</file>

<file path=xl/sharedStrings.xml><?xml version="1.0" encoding="utf-8"?>
<sst xmlns="http://schemas.openxmlformats.org/spreadsheetml/2006/main" count="1258" uniqueCount="732">
  <si>
    <t>Poskytovatel</t>
  </si>
  <si>
    <t>O2</t>
  </si>
  <si>
    <t>Vodafone</t>
  </si>
  <si>
    <t>cena tarifu</t>
  </si>
  <si>
    <t>meziroční změna</t>
  </si>
  <si>
    <t>cena tarifu se slevou</t>
  </si>
  <si>
    <t>T-Mobile</t>
  </si>
  <si>
    <t xml:space="preserve">Vývoj cen základních neomezených tarifů určených pro hlasovou komunikační službu v pevném místě - srovnání operátorů </t>
  </si>
  <si>
    <t>index hodnocené ceny</t>
  </si>
  <si>
    <t>index průměrné měsíční mzdy</t>
  </si>
  <si>
    <t>korigovaný index ceny podle CPI</t>
  </si>
  <si>
    <t>korigovaný index ceny podle průměrné mzdy</t>
  </si>
  <si>
    <t>Vývoj ceny za přístup k hlasové komunikační službě v pevném místě společnosti O2 v porovnání s indexem vývoje inflace a průměrné mzdy</t>
  </si>
  <si>
    <t>Vývoj ceny za přístup k hlasové komunikační službě v pevném místě společnosti O2 v porovnání s korigovaným indexem podle inflace a průměrné mzdy</t>
  </si>
  <si>
    <t>PODA</t>
  </si>
  <si>
    <t>500 - 10 000 Kč</t>
  </si>
  <si>
    <t>individuální nacenění</t>
  </si>
  <si>
    <t>Aktivace služby</t>
  </si>
  <si>
    <t>Instalace/konfigurace koncového zařízení technikem</t>
  </si>
  <si>
    <t xml:space="preserve">Vodafone </t>
  </si>
  <si>
    <t>Instalace IP telefonu technikem</t>
  </si>
  <si>
    <t>cena v Kč</t>
  </si>
  <si>
    <t>1 452/hod.</t>
  </si>
  <si>
    <t>Vybudování / úprava vnitřních rozvodů</t>
  </si>
  <si>
    <t>Profi instalace přijímacího zařízení a zprovoznění služby pro produkt Pevný internet</t>
  </si>
  <si>
    <t>zdarma</t>
  </si>
  <si>
    <t>Servisní zásah</t>
  </si>
  <si>
    <t>Konfigurace sítě pro vlastní zařízení zákazníka</t>
  </si>
  <si>
    <t>Připojení podmíněné dobudováním sítě na základě požadavku zákazníka</t>
  </si>
  <si>
    <t>Nadstandardní instalace – pevný internet</t>
  </si>
  <si>
    <t>O2 Pohodlná instalace – dodání a zprovoznění koncového zařízení technikem ke zřizované službě</t>
  </si>
  <si>
    <t>Zavedení připojení (internet – tarify GPON 2 Giga a GPON 2 Giga + TV Mých 30) – nastavení zařízení, instalace a aktivace připojení</t>
  </si>
  <si>
    <t>služba</t>
  </si>
  <si>
    <t>Porovnání nejlevnějších tarifů hlasové komunikační služby v mobilní síti s využitím zvláštních cen – srovnání operátorů</t>
  </si>
  <si>
    <t>Porovnání nejlevnějších tarifů hlasové komunikační služby v mobilní síti s neomezenými jednotkami s využitím zvláštních cen –  srovnání operátorů</t>
  </si>
  <si>
    <t>Porovnání nejlevnějších tarifů přiměřeného přístupu k internetu v pevném místě s využitím zvláštních cen – srovnání operátorů</t>
  </si>
  <si>
    <t xml:space="preserve">T-Mobile </t>
  </si>
  <si>
    <t>STARNET</t>
  </si>
  <si>
    <t>100 Mbit/s</t>
  </si>
  <si>
    <t>20 Mbit/s</t>
  </si>
  <si>
    <t>Rok</t>
  </si>
  <si>
    <t>Rychlost</t>
  </si>
  <si>
    <t xml:space="preserve"> </t>
  </si>
  <si>
    <t xml:space="preserve">Srovnání nabídek služby fixní LTE/5G </t>
  </si>
  <si>
    <t>O2 -100 Mbit/s bez limitu</t>
  </si>
  <si>
    <t>T-Mobile - 100 Mbit/s bez limitu</t>
  </si>
  <si>
    <t>Vodafone - 100 Mbit/s bez limitu</t>
  </si>
  <si>
    <t>Luxembourg</t>
  </si>
  <si>
    <t>Sweden</t>
  </si>
  <si>
    <t>Netherlands</t>
  </si>
  <si>
    <t>Finland</t>
  </si>
  <si>
    <t>Denmark</t>
  </si>
  <si>
    <t>Slovenia</t>
  </si>
  <si>
    <t>Ireland</t>
  </si>
  <si>
    <t>Austria</t>
  </si>
  <si>
    <t>France</t>
  </si>
  <si>
    <t>Germany</t>
  </si>
  <si>
    <t>Cyprus</t>
  </si>
  <si>
    <t>Belgium</t>
  </si>
  <si>
    <t>Greece</t>
  </si>
  <si>
    <t>Spain</t>
  </si>
  <si>
    <t>Portugal</t>
  </si>
  <si>
    <t>Italy</t>
  </si>
  <si>
    <t>Malta</t>
  </si>
  <si>
    <t>Czech Republic</t>
  </si>
  <si>
    <t>Latvia</t>
  </si>
  <si>
    <t>Estonia</t>
  </si>
  <si>
    <t>Lithuania</t>
  </si>
  <si>
    <t>Poland</t>
  </si>
  <si>
    <t>Slovakia</t>
  </si>
  <si>
    <t>Bulgaria</t>
  </si>
  <si>
    <t>Hungary</t>
  </si>
  <si>
    <t>Croatia</t>
  </si>
  <si>
    <t>Zdroj:</t>
  </si>
  <si>
    <t>Romania</t>
  </si>
  <si>
    <t>CZK</t>
  </si>
  <si>
    <t>Economy</t>
  </si>
  <si>
    <t xml:space="preserve">Mezinárodní srovnání přístupu k internetu v pevných sítích </t>
  </si>
  <si>
    <t>Cenové srovnání pevných služeb v zemích EU</t>
  </si>
  <si>
    <t>1 (tmavě zelená) – skupina zemí s nízkými cenami, 2 (světle zelená) – skupina zemí s relativně nižšími cenami</t>
  </si>
  <si>
    <t>3 (žlutá) – skupina zemí s relativně vyššími cenami, 4 (červená) – skupina zemí s vysokými cenami</t>
  </si>
  <si>
    <t>Jednorázová cena PPV</t>
  </si>
  <si>
    <t>Jednorázová cena SPV</t>
  </si>
  <si>
    <t>31.12.2021</t>
  </si>
  <si>
    <t>31.12.2022</t>
  </si>
  <si>
    <t>31.12.2023</t>
  </si>
  <si>
    <t>31.12.2024</t>
  </si>
  <si>
    <t>Vývoj jednorázových cen pro služby zřízení plného a sdíleného zpřístupnění účastnického kovového vedení</t>
  </si>
  <si>
    <t>Měsíční PPV</t>
  </si>
  <si>
    <t>Měsíční SPV</t>
  </si>
  <si>
    <t>Vývoj měsíčních cen pro služby pronájem plného a sdíleného zpřístupnění účastnického kovového vedení</t>
  </si>
  <si>
    <t>Vývoj jednorázových cen pro služby poskytnutí kolokačního prostoru a podrobného místního šetření</t>
  </si>
  <si>
    <t>Poskytnutí kolokačního prostoru - skříň</t>
  </si>
  <si>
    <t>Podrobné místní šetření - další zpráva</t>
  </si>
  <si>
    <t>Pronájem kolokačního prostoru - skříň</t>
  </si>
  <si>
    <t>Velkoobchodní ceny CETIN za širokopásmový přístup k síti (referenční nabídka MMO)</t>
  </si>
  <si>
    <t>DIGITAL E1
(pro PBX)</t>
  </si>
  <si>
    <t>SUPERFAST
(do 1000 Mb / 2000 Mb)</t>
  </si>
  <si>
    <t>PREMIUM
(do 110 Mb)</t>
  </si>
  <si>
    <t>STANDARD
(do 55 Mb)</t>
  </si>
  <si>
    <t>2048/256 kbit/s</t>
  </si>
  <si>
    <t>6 Mbit/s</t>
  </si>
  <si>
    <t>individuální</t>
  </si>
  <si>
    <t>MO RoW</t>
  </si>
  <si>
    <t>volání</t>
  </si>
  <si>
    <t>SMS</t>
  </si>
  <si>
    <t>data</t>
  </si>
  <si>
    <t>Průměrná cena za 1 GB dat v zemích mimo EU v Eurech</t>
  </si>
  <si>
    <t>průměrná VO cena</t>
  </si>
  <si>
    <t>průměrná VO platba MVNO</t>
  </si>
  <si>
    <t>regulovaná cena</t>
  </si>
  <si>
    <t>datum platnosti regulované ceny od</t>
  </si>
  <si>
    <t>velkoobchodní roamingové ceny a maloobchodní příplatky</t>
  </si>
  <si>
    <t>odchozí volání</t>
  </si>
  <si>
    <t>EUR/min.</t>
  </si>
  <si>
    <t>CZK/min.</t>
  </si>
  <si>
    <t>EUR/SMS</t>
  </si>
  <si>
    <t>CZK/SMS</t>
  </si>
  <si>
    <t>EUR/GB</t>
  </si>
  <si>
    <t>CZK/GB</t>
  </si>
  <si>
    <t>Směr volání</t>
  </si>
  <si>
    <t xml:space="preserve">do vlastní mobilní sítě </t>
  </si>
  <si>
    <t>Kč bez DPH</t>
  </si>
  <si>
    <t>do ostatních mobilních sítí</t>
  </si>
  <si>
    <t xml:space="preserve">do pevných sítí  </t>
  </si>
  <si>
    <t>mezinárodní volání</t>
  </si>
  <si>
    <t xml:space="preserve">ostatní </t>
  </si>
  <si>
    <t>celkem</t>
  </si>
  <si>
    <t>v Kč/min. bez DPH</t>
  </si>
  <si>
    <t xml:space="preserve">Vývoj hlasových volání v mobilní síti </t>
  </si>
  <si>
    <t>počet min. v tisících</t>
  </si>
  <si>
    <t>Rezidenti + podnikatelé</t>
  </si>
  <si>
    <t>Rezidenti</t>
  </si>
  <si>
    <t>Podnikatelé</t>
  </si>
  <si>
    <t>v Kč/SMS bez DPH</t>
  </si>
  <si>
    <t>(bez fixního LTE/5G)</t>
  </si>
  <si>
    <t>operátor/tarif</t>
  </si>
  <si>
    <t>ke konci roku:</t>
  </si>
  <si>
    <t>neomezené volání a SMS</t>
  </si>
  <si>
    <t>v Kč s DPH</t>
  </si>
  <si>
    <t>Nejlevnější tarif v ČR s neomezeným voláním, SMS a datovým limitem</t>
  </si>
  <si>
    <t>Pozice mobilního operátora ČR ve srovnání s ostatními zeměmi OECD</t>
  </si>
  <si>
    <t>neomez. volání, SMS a data</t>
  </si>
  <si>
    <t>neomez. volání, SMS a 20 GB</t>
  </si>
  <si>
    <t>900 hovorů a 80 SMS a 10 GB</t>
  </si>
  <si>
    <t>300 hovorů a 80 SMS a 1 GB</t>
  </si>
  <si>
    <t>Srovnání OECD Mobile Voice Price Benchmarking (Teligen):</t>
  </si>
  <si>
    <t>(ceny v Kč bez DPH, přepočítané dle parity kupní síly)</t>
  </si>
  <si>
    <t>země/operátor</t>
  </si>
  <si>
    <t>Kč/měs.</t>
  </si>
  <si>
    <t>pořadí</t>
  </si>
  <si>
    <t>Estonia, Elisa</t>
  </si>
  <si>
    <t>Colombia, Movistar</t>
  </si>
  <si>
    <t>France, Sosh (Orange)</t>
  </si>
  <si>
    <t>Spain, O2 (MoviStar)</t>
  </si>
  <si>
    <t>Germany, Telekom</t>
  </si>
  <si>
    <t>UK, O2</t>
  </si>
  <si>
    <t>Mexico, MoviStar</t>
  </si>
  <si>
    <t>Lithuania, Tele2</t>
  </si>
  <si>
    <t>Iceland, Nova</t>
  </si>
  <si>
    <t>Sweden, Comviq (Tele 2)</t>
  </si>
  <si>
    <t>Belgium, Orange</t>
  </si>
  <si>
    <t>Australia, Boost (Telstra)</t>
  </si>
  <si>
    <t>Denmark, TDC / YouSee</t>
  </si>
  <si>
    <t>Switzerland, M-Budget (Swisscom)</t>
  </si>
  <si>
    <t>Finland, Telia</t>
  </si>
  <si>
    <t>Norway, Telia</t>
  </si>
  <si>
    <t>Latvia, Tele2</t>
  </si>
  <si>
    <t>Canada, Chatr (Rogers)</t>
  </si>
  <si>
    <t>New Zealand, Skinny (Spark)</t>
  </si>
  <si>
    <t>Korea, SK Telecom</t>
  </si>
  <si>
    <t>Ireland, Vodafone</t>
  </si>
  <si>
    <t>Czech Rep., T-Mobile</t>
  </si>
  <si>
    <t>Luxembourg, POST</t>
  </si>
  <si>
    <t>Greece, Vodafone</t>
  </si>
  <si>
    <t>Costa Rica, Liberty</t>
  </si>
  <si>
    <t>Iceland, Siminn</t>
  </si>
  <si>
    <t>Estonia, Telia</t>
  </si>
  <si>
    <t>Switzerland, Yallo (Sunrise)</t>
  </si>
  <si>
    <t>Latvia, LMT</t>
  </si>
  <si>
    <t>Korea, KT</t>
  </si>
  <si>
    <t>Slovak Rep., Orange</t>
  </si>
  <si>
    <t>France, SFR Red (SFR)</t>
  </si>
  <si>
    <t>Germany, O2</t>
  </si>
  <si>
    <t>Czech Rep., O2</t>
  </si>
  <si>
    <t>UK, EE</t>
  </si>
  <si>
    <t>Austria, Bob (A1 Telekom Austria)</t>
  </si>
  <si>
    <t>Sweden, Telia</t>
  </si>
  <si>
    <t>New Zealand, One New Zealand</t>
  </si>
  <si>
    <t>France, SFR</t>
  </si>
  <si>
    <t>12/2016</t>
  </si>
  <si>
    <t>7/2021</t>
  </si>
  <si>
    <t>1/2022</t>
  </si>
  <si>
    <t>1/2023</t>
  </si>
  <si>
    <t>1/2024</t>
  </si>
  <si>
    <t>rok</t>
  </si>
  <si>
    <t>1/2025</t>
  </si>
  <si>
    <t>Vývoj cen za terminaci volání - mobilní sítě</t>
  </si>
  <si>
    <t xml:space="preserve"> *)</t>
  </si>
  <si>
    <t>za min. volání</t>
  </si>
  <si>
    <t xml:space="preserve">za SMS              </t>
  </si>
  <si>
    <t>prům.MOC</t>
  </si>
  <si>
    <t>prům.VOC</t>
  </si>
  <si>
    <t xml:space="preserve">Vývoj ceny za 1 min. volání na maloobchodním trhu </t>
  </si>
  <si>
    <t xml:space="preserve">Vývoj ceny za 1 min. volání na velkoobchodním trhu </t>
  </si>
  <si>
    <t>Průměrná MO cena 1 min. volání v Kč bez DPH:</t>
  </si>
  <si>
    <t>trh</t>
  </si>
  <si>
    <t>Operátor 1</t>
  </si>
  <si>
    <t>Operátor 2</t>
  </si>
  <si>
    <t>Operátor 3</t>
  </si>
  <si>
    <t>Průměrná VO cena 1 min. volání v Kč bez DPH:</t>
  </si>
  <si>
    <t xml:space="preserve">Vývoj ceny za 1 SMS na maloobchodním trhu </t>
  </si>
  <si>
    <t xml:space="preserve">Vývoj ceny za 1 SMS na velkoobchodním trhu </t>
  </si>
  <si>
    <t>Průměrná MO cena 1 SMS v Kč bez DPH:</t>
  </si>
  <si>
    <t>Průměrná VO cena 1 SMS v Kč bez DPH:</t>
  </si>
  <si>
    <t>(mobilní služby bez nomádních)</t>
  </si>
  <si>
    <t>pro 4G</t>
  </si>
  <si>
    <t>pro 5G</t>
  </si>
  <si>
    <t>operátor</t>
  </si>
  <si>
    <t>platné ke konci roku 2020</t>
  </si>
  <si>
    <t>platné ke konci roku 2021</t>
  </si>
  <si>
    <t>platné ke konci roku 2022</t>
  </si>
  <si>
    <t>platné ke konci roku 2023</t>
  </si>
  <si>
    <t>platné ke konci roku 2024</t>
  </si>
  <si>
    <t>právnické osoby</t>
  </si>
  <si>
    <t>fyzické osoby</t>
  </si>
  <si>
    <t>průměrná cena (v Kč/min.)</t>
  </si>
  <si>
    <t>rozdíl proti ceně celkem</t>
  </si>
  <si>
    <t>Klasifikace</t>
  </si>
  <si>
    <t>Potraviny a 
nealkoholické nápoje</t>
  </si>
  <si>
    <t>Alkoholické nápoje,
tabák</t>
  </si>
  <si>
    <t>Odívání a obuv</t>
  </si>
  <si>
    <t>Bydlení, voda, energie,
paliva</t>
  </si>
  <si>
    <t>Bytové vybavení,
zařízení domácnosti;
opravy</t>
  </si>
  <si>
    <t>Zdraví</t>
  </si>
  <si>
    <t>Doprava</t>
  </si>
  <si>
    <t>Pošty a 
telekomunikace</t>
  </si>
  <si>
    <t>Rekreace 
a 
kultura</t>
  </si>
  <si>
    <t>Vzdělávání</t>
  </si>
  <si>
    <t>Stravování 
a 
ubytování</t>
  </si>
  <si>
    <t>Ostatní zboží 
a služby</t>
  </si>
  <si>
    <t>ECOICOP</t>
  </si>
  <si>
    <t>Český statistický úřad, Veřejná databáze</t>
  </si>
  <si>
    <t>1000 Mbit/s</t>
  </si>
  <si>
    <t>Vývoj nejnižší ceny za přístup k hlasové komunikační službě v pevném místě</t>
  </si>
  <si>
    <t>FAYN Telecommunications</t>
  </si>
  <si>
    <t>pův.:</t>
  </si>
  <si>
    <t xml:space="preserve">  *) není stanovena</t>
  </si>
  <si>
    <t>ke konci roku 2021</t>
  </si>
  <si>
    <t>ke konci roku 2023</t>
  </si>
  <si>
    <t>ke konci roku 2024</t>
  </si>
  <si>
    <t xml:space="preserve"> květen 2022 až říjen 2022</t>
  </si>
  <si>
    <t>listopad 2022 až duben 2023</t>
  </si>
  <si>
    <t>květen 2023 až říjen 2023</t>
  </si>
  <si>
    <t>listopad 2023 až duben 2024</t>
  </si>
  <si>
    <t>květen 2024 až říjen 2024</t>
  </si>
  <si>
    <t>listopad 2024 až duben 2025</t>
  </si>
  <si>
    <t>**)</t>
  </si>
  <si>
    <t xml:space="preserve">                 **) VO ceny za fixní LTE/5G přístup nebyly stanoveny</t>
  </si>
  <si>
    <t>50 Mbit/s</t>
  </si>
  <si>
    <t>Poskytovatel - LTE tarif</t>
  </si>
  <si>
    <t>Průměrný velkoobchodní výnos operátorů za terminaci dle služeb</t>
  </si>
  <si>
    <t xml:space="preserve">průměrný výnos za ukončení volání minuty hlasového volání  </t>
  </si>
  <si>
    <t xml:space="preserve">průměrný výnos za terminaci SMS </t>
  </si>
  <si>
    <t>průměrný výnos za  terminaci MMS</t>
  </si>
  <si>
    <t xml:space="preserve"> pův.:</t>
  </si>
  <si>
    <t>Průměrná maloobchodní cena za SMS (celkem)</t>
  </si>
  <si>
    <t>Průměrná maloobchodní cena za SMS (rezidenti)</t>
  </si>
  <si>
    <t>Průměrná maloobchodní cena za SMS (podnikatelé)</t>
  </si>
  <si>
    <t>*)</t>
  </si>
  <si>
    <t>-</t>
  </si>
  <si>
    <t>Zpráva o vývoji cen na trzích elektronických komunikací 2021-2025</t>
  </si>
  <si>
    <t>1  Univerzální služba</t>
  </si>
  <si>
    <t>2  Maloobchodní služby v pevném místě</t>
  </si>
  <si>
    <t>3  Maloobchodní mobilní služby</t>
  </si>
  <si>
    <t>4  Služby na vybraných velkoobchodních trzích</t>
  </si>
  <si>
    <t>5  Celkový inflační vývoj v sektoru pošt a telekomunikací</t>
  </si>
  <si>
    <t xml:space="preserve">1.1 VÝVOJ CEN DÍLČÍCH UNIVERZÁLNÍCH SLUŽEB, U KTERÝCH JE ULOŽENA POVINNOST POSKYTOVAT UNIVERZÁLNÍ SLUŽBU PODLE § 38 ZEK </t>
  </si>
  <si>
    <t xml:space="preserve">1.1.1 UNIVERZÁLNÍ SLUŽBA – SLUŽBY POSKYTOVANÉ ZA „ZVLÁŠTNÍ CENY“ OSOBÁM SE ZVLÁŠTNÍMI SOCIÁLNÍMI POTŘEBAMI (§ 38 ODST. 3 ZEK) </t>
  </si>
  <si>
    <t>Graf č. 1:</t>
  </si>
  <si>
    <t>Graf č. 2:</t>
  </si>
  <si>
    <t>Graf č. 3:</t>
  </si>
  <si>
    <t>Graf č. 4:</t>
  </si>
  <si>
    <t>Graf č. 5:</t>
  </si>
  <si>
    <t>Graf č. 6:</t>
  </si>
  <si>
    <t>Graf č. 7:</t>
  </si>
  <si>
    <t xml:space="preserve">1.2 VÝVOJ CEN SLUŽEB, U KTERÝCH NENÍ ULOŽENA POVINNOST POSKYTOVAT UNIVERZÁLNÍ SLUŽBU PODLE § 38 ZEK </t>
  </si>
  <si>
    <t>1.2.1 DÍLČÍ SLUŽBA – PŘIMĚŘENÝ PŘÍSTUP K INTERNETU V PEVNÉM MÍSTĚ VČETNĚ PŘIPOJENÍ POTŘEBNÉHO PRO VYUŽÍVÁNÍ SLUŽBY (§ 38 ODST. 2 PÍSM. A))</t>
  </si>
  <si>
    <t>Graf č. 8:</t>
  </si>
  <si>
    <t>Graf č. 9:</t>
  </si>
  <si>
    <t>Graf č. 10:</t>
  </si>
  <si>
    <t>Graf č. 11:</t>
  </si>
  <si>
    <t xml:space="preserve">1.2.3 CENY ZA PŘIPOJENÍ POTŘEBNÉ PRO VYUŽÍVÁNÍ SLUŽBY PŘIMĚŘENÝ PŘÍSTUP K INTERNETU V PEVNÉM MÍSTĚ A SLUŽBY PŘÍSTUPU K HLASOVÉ KOMUNIKAČNÍ SLUŽBĚ V PEVNÉM MÍSTĚ </t>
  </si>
  <si>
    <t>Tabulka č. 4:</t>
  </si>
  <si>
    <t>2.1 HLASOVÁ KOMUNIKAČNÍ SLUŽBA V PEVNÉM MÍSTĚ</t>
  </si>
  <si>
    <t>Graf č. 12:</t>
  </si>
  <si>
    <t>2.2 VÝVOJ PRŮMĚRNÝCH (JEDNOTKOVÝCH) CEN HLASOVÝCH SLUŽEB V PEVNÝCH SÍTÍCH</t>
  </si>
  <si>
    <t>Graf č. 13:</t>
  </si>
  <si>
    <t>2.3 PŘÍSTUP K INTERNETU V PEVNÉM MÍSTĚ</t>
  </si>
  <si>
    <t>Graf č. 14:</t>
  </si>
  <si>
    <t>Graf č. 15:</t>
  </si>
  <si>
    <t>Graf č. 16:</t>
  </si>
  <si>
    <t>Graf č. 17:</t>
  </si>
  <si>
    <t>2.3.1 PEVNÉ PŘIPOJENÍ PROSTŘEDNICTVÍM FIXNÍ LTE/5G</t>
  </si>
  <si>
    <t>Graf č. 18:</t>
  </si>
  <si>
    <t>2.3.2 PŘÍSTUP K INTERNETU V PEVNÝCH SÍTÍCH – SROVNÁNÍ S EU</t>
  </si>
  <si>
    <t>Graf č. 19:</t>
  </si>
  <si>
    <t>2.3.3 MEZINÁRODNÍ SROVNÁNÍ CEN FIXNÍCH SLUŽEB ZE STRANY EK</t>
  </si>
  <si>
    <t>Graf č. 20:</t>
  </si>
  <si>
    <t>3.1 PRŮMĚRNÁ MALOOBCHODNÍ CENA ZA MINUTU VOLÁNÍ</t>
  </si>
  <si>
    <t>Graf č. 21:</t>
  </si>
  <si>
    <t>3.1.1 CELKEM TRH</t>
  </si>
  <si>
    <t>Graf č. 22:</t>
  </si>
  <si>
    <t xml:space="preserve">3.1.2 REZIDENTI </t>
  </si>
  <si>
    <t>Graf č. 23:</t>
  </si>
  <si>
    <t>3.1.3 PODNIKATELÉ</t>
  </si>
  <si>
    <t>3.1.4 SÍŤOVÍ OPERÁTOŘI (MNO)</t>
  </si>
  <si>
    <t>3.1.5 VIRTUÁLNÍ OPERÁTOŘI (MVNO)</t>
  </si>
  <si>
    <t>Graf č. 26:</t>
  </si>
  <si>
    <t>Graf č. 24:</t>
  </si>
  <si>
    <t>3.2 PRŮMĚRNÁ MALOOBCHODNÍ CENA ZA SMS</t>
  </si>
  <si>
    <t>3.2.1 CELKEM TRH</t>
  </si>
  <si>
    <t>3.2.2 REZIDENTI</t>
  </si>
  <si>
    <t>3.2.3 PODNIKATELÉ</t>
  </si>
  <si>
    <t>3.2.4 SÍŤOVÍ OPERÁTOŘI (MNO)</t>
  </si>
  <si>
    <t>3.2.5 VIRTUÁLNÍ OPERÁTOŘI (MVNO)</t>
  </si>
  <si>
    <t>Graf č. 27:</t>
  </si>
  <si>
    <t>Graf č. 28:</t>
  </si>
  <si>
    <t>Graf č. 29:</t>
  </si>
  <si>
    <t>Graf č. 30:</t>
  </si>
  <si>
    <t>Graf č. 31:</t>
  </si>
  <si>
    <t xml:space="preserve">3.3 PRŮMĚRNÁ MALOOBCHODNÍ CENA ZA 1 MB DAT </t>
  </si>
  <si>
    <t>3.3.1 CELKEM TRH</t>
  </si>
  <si>
    <t>3.3.2 REZIDENTI</t>
  </si>
  <si>
    <t>3.3.3 PODNIKATELÉ</t>
  </si>
  <si>
    <t>3.3.4 SÍŤOVÍ OPERÁTOŘI (MNO)</t>
  </si>
  <si>
    <t>3.3.5 VIRTUÁLNÍ OPERÁTOŘI (MVNO)</t>
  </si>
  <si>
    <t>Graf č. 32:</t>
  </si>
  <si>
    <t>Graf č. 33:</t>
  </si>
  <si>
    <t>Graf č. 34:</t>
  </si>
  <si>
    <t>Graf č. 35:</t>
  </si>
  <si>
    <t>Graf č. 36:</t>
  </si>
  <si>
    <t>3.4 VÝVOJ CENY NEJLEVNĚJŠÍHO TARIFU S NEOMEZENÝM VOLÁNÍM A SMS S 10 GB A NEOMEZENÝM DATOVÝM LIMITEM V ČR</t>
  </si>
  <si>
    <t>Graf č. 37:</t>
  </si>
  <si>
    <t>Graf č. 38:</t>
  </si>
  <si>
    <t>Graf č. 39:</t>
  </si>
  <si>
    <t>3.6 SROVNÁNÍ CEN U VYBRANÝCH KOŠŮ DLE METODIKY OECD MOBILE VOICE PRICE BENCHMARKING (TECHINSIGHTS)</t>
  </si>
  <si>
    <t>Graf č. 40:</t>
  </si>
  <si>
    <t>Graf č. 41:</t>
  </si>
  <si>
    <t>Graf č. 42:</t>
  </si>
  <si>
    <t>Graf č. 43:</t>
  </si>
  <si>
    <t>3.7 MEZINÁRODNÍ SROVNÁNÍ CEN MOBILNÍCH SLUŽEB ZE STRANY EK</t>
  </si>
  <si>
    <t>Graf č. 44:</t>
  </si>
  <si>
    <t>3.8 ROAMINGOVÉ SLUŽBY</t>
  </si>
  <si>
    <t>Graf č. 45:</t>
  </si>
  <si>
    <t>Graf č. 47:</t>
  </si>
  <si>
    <t xml:space="preserve">4.1 RELEVANTNÍ TRHY SLUŽEB ELEKTRONICKÝCH KOMUNIKACÍ </t>
  </si>
  <si>
    <t>4.1.1 VELKOOBCHODNÍ SLUŽBY UKONČENÍ VOLÁNÍ V JEDNOTLIVÝCH VEŘEJNÝCH TELEFONNÍCH SÍTÍCH POSKYTOVANÝCH V PEVNÉM MÍSTĚ – BÝVALÝ TRH Č. 1</t>
  </si>
  <si>
    <t>Graf č. 48:</t>
  </si>
  <si>
    <t>4.1.2 VELKOOBCHODNÍ SLUŽBY UKONČENÍ HLASOVÉHO VOLÁNÍ V JEDNOTLIVÝCH MOBILNÍCH SÍTÍCH – BÝVALÝ TRH Č. 2</t>
  </si>
  <si>
    <t>4.1.3 TRH Č. 1 VELKOOBCHODNÍ SLUŽBY S MÍSTNÍM PŘÍSTUPEM POSKYTOVANÝM V PEVNÉM MÍSTĚ</t>
  </si>
  <si>
    <t>4.1.4 VELKOOBCHODNÍ SLUŽBY S CENTRÁLNÍM PŘÍSTUPEM POSKYTOVANÝM V PEVNÉM MÍSTĚ PRO VÝROBKY PRO ŠIROKOU SPOTŘEBU</t>
  </si>
  <si>
    <t>4.1.5 TRH Č. 2 VYHRAZENÁ VELKOOBCHODNÍ KAPACITA</t>
  </si>
  <si>
    <t>Graf č. 49:</t>
  </si>
  <si>
    <t>Graf č. 50:</t>
  </si>
  <si>
    <t>Graf č. 51:</t>
  </si>
  <si>
    <t>Graf č. 52:</t>
  </si>
  <si>
    <t>Graf č. 53:</t>
  </si>
  <si>
    <t>Graf č. 54:</t>
  </si>
  <si>
    <t>Graf č. 55:</t>
  </si>
  <si>
    <t xml:space="preserve">4.1.4.1 VÝVOJ VELKOOBCHODNÍCH CEN ZA 1 MB PRO SLUŽBU FIX LTE/5G </t>
  </si>
  <si>
    <t>Tabulka č. 1:</t>
  </si>
  <si>
    <t>Tabulka č. 3:</t>
  </si>
  <si>
    <t>Tabulka č. 2:</t>
  </si>
  <si>
    <t>Graf č. 56:</t>
  </si>
  <si>
    <t>Graf č. 57:</t>
  </si>
  <si>
    <t>1.2.2.1 CENY ZA PŘÍSTUP K HLASOVÉ KOMUNIKAČNÍ SLUŽBĚ V PEVNÉM MÍSTĚ</t>
  </si>
  <si>
    <t xml:space="preserve">4.1.6.1 VÝVOJ PRŮMĚRNÉ VELKOOBCHODNÍ CENY ZA JEDNOTLIVÉ MOBILNÍ SLUŽBY </t>
  </si>
  <si>
    <t>Graf č. 58:</t>
  </si>
  <si>
    <t>Graf č. 59:</t>
  </si>
  <si>
    <t>Graf č. 60:</t>
  </si>
  <si>
    <t>Graf č. 61:</t>
  </si>
  <si>
    <t>Graf č. 62:</t>
  </si>
  <si>
    <t>Graf č. 63:</t>
  </si>
  <si>
    <t>Graf č. 64:</t>
  </si>
  <si>
    <t>Graf č. 65:</t>
  </si>
  <si>
    <t>Graf č. 66:</t>
  </si>
  <si>
    <t>Graf č. 67:</t>
  </si>
  <si>
    <t xml:space="preserve">4.2 VÝVOJ VELKOOBCHODNÍCH CEN ZA 1 MB Z REFERENČNÍCH NABÍDEK OPERÁTORŮ </t>
  </si>
  <si>
    <t>4.3 ROAMINGOVÉ SLUŽBY</t>
  </si>
  <si>
    <t>Graf č. 68:</t>
  </si>
  <si>
    <t>Graf č. 69:</t>
  </si>
  <si>
    <t>Graf č. 70:</t>
  </si>
  <si>
    <t>Tabulka č. 5:</t>
  </si>
  <si>
    <t>Graf č. 25:</t>
  </si>
  <si>
    <t>Zdroj:  Mobile and Fixed Broad Band Prices 2024 Executive Summary, únor 2026</t>
  </si>
  <si>
    <t>Průměrná maloobchodní cena operátora za 1 min. volání podle směru volání za rok 2025</t>
  </si>
  <si>
    <t xml:space="preserve"> 2025/2024</t>
  </si>
  <si>
    <t>Vývoj průměrného velkoobchodního výnosu operátorů za ukončení volání za období 2021–2025</t>
  </si>
  <si>
    <t>31.12.2025</t>
  </si>
  <si>
    <t>Ceny za přiměřený přístup k internetu v pevném místě u nejlevnějšího tarifu</t>
  </si>
  <si>
    <t>Přehled cen služeb souvisejících s připojením</t>
  </si>
  <si>
    <t>Průměrná maloobchodní cena za skutečně provolanou minutu u virtuálních operátorů (MVNO)</t>
  </si>
  <si>
    <t>Průměrná maloobchodní cena za SMS u tří síťových operátorů (MNO)</t>
  </si>
  <si>
    <t>Cenové srovnání mobilních služeb v zemích EU</t>
  </si>
  <si>
    <t>Průměrná cena za SMS v zemích mimo EU v Eurech</t>
  </si>
  <si>
    <t>Průměrná velkoobchodní cena za minutu roamingového volání v EHP</t>
  </si>
  <si>
    <t>CPI Consumer Price Index, index spotřebitelských cen, který měří, jak se v čase mění ceny zboží a služeb, které běžně nakupují domácnosti.</t>
  </si>
  <si>
    <t>32nd BEREC International Roaming Benchmark Data and Monitoring Report</t>
  </si>
  <si>
    <t>s. 52</t>
  </si>
  <si>
    <t xml:space="preserve">průměrná maloobchodní cena </t>
  </si>
  <si>
    <t>maloobchodní provolané minuty (podnikatelé)</t>
  </si>
  <si>
    <t>maloobchodní provolané minuty  (rezidenti + podnikatelé)</t>
  </si>
  <si>
    <t>maloobchodní provolané minuty (rezidenti)</t>
  </si>
  <si>
    <t>velkoobchodní cena za ukončení volání v pevném místě</t>
  </si>
  <si>
    <t>velkoobchodní cena za ukončení volání v mobilní síti</t>
  </si>
  <si>
    <t>O2 - pro full MVNO</t>
  </si>
  <si>
    <t>T-Mobile - pro full MVNO</t>
  </si>
  <si>
    <t>Vodafone - pro full MVNO</t>
  </si>
  <si>
    <t>pošty a telekomunikace</t>
  </si>
  <si>
    <t>Vývoj cen za službu internet v pevné síti – STARNET</t>
  </si>
  <si>
    <t>průměrná cena spotřebního koše v EU</t>
  </si>
  <si>
    <t>podíl ceny na průměrných mzdách</t>
  </si>
  <si>
    <t>Single Play</t>
  </si>
  <si>
    <t>Double Play</t>
  </si>
  <si>
    <t>Triple Play</t>
  </si>
  <si>
    <t>≥30 - &lt;100 Mbit/s</t>
  </si>
  <si>
    <t>≥100 - &lt;200 Mbit/s</t>
  </si>
  <si>
    <t>≥200 - &lt;999 Mbit/s</t>
  </si>
  <si>
    <t>≥1000 Mbit/s</t>
  </si>
  <si>
    <t>poskytnutí kolokačního prostoru - skříň</t>
  </si>
  <si>
    <t>podrobné místní šetření - další zpráva</t>
  </si>
  <si>
    <t>pronájem kolokačního prostoru - skříň</t>
  </si>
  <si>
    <t>cena</t>
  </si>
  <si>
    <t>zřízení připojení v koncovém bodě STANDARD, PREMIUM, SUPERFAST</t>
  </si>
  <si>
    <t>měsíční cena za připojení v koncovém bodě STANDARD, PREMIUM, SUPERFAST</t>
  </si>
  <si>
    <t>O2 Nadstandardní instalace – při zřízení služby v bytě nebo rodinném domě při požadavku vybudování vnitřních rozvodů bez dodání a zprovoznění koncového zařízení</t>
  </si>
  <si>
    <t>Služba</t>
  </si>
  <si>
    <t>Připojení služby Pevný internet *</t>
  </si>
  <si>
    <t>Instalace služby Pevný internet při závazku 2 roky **</t>
  </si>
  <si>
    <t>Instalace služby Pevný internet bez závazku **</t>
  </si>
  <si>
    <t>Vybudování další účastnické přípojky/přípojného místa</t>
  </si>
  <si>
    <t>Výjezd instalačního technika</t>
  </si>
  <si>
    <t>Standardní instalace – pevný internet</t>
  </si>
  <si>
    <t>Zavedení připojení (internet – tarify DSL– nastavení zařízení, instalace a aktivace připojení) ***</t>
  </si>
  <si>
    <t>x</t>
  </si>
  <si>
    <t>Poplatek za instalaci systému WIFI Max ****</t>
  </si>
  <si>
    <t>Připojení služby Pevný internet</t>
  </si>
  <si>
    <t>Instalace služby Pevný internet při závazku 2 roky</t>
  </si>
  <si>
    <t>Vybudování dalšího přípojného místa</t>
  </si>
  <si>
    <t>Zavedení připojení (internet – tarify GPON 2Giga a GPON 2Giga + TV Mých 30) – nastavení zařízení, instalace a aktivace připojení</t>
  </si>
  <si>
    <t>Zavedení připojení (internet – tarify DSL– nastavení zařízení, instalace a aktivace připojení)</t>
  </si>
  <si>
    <t>Poplatek za instalaci systému WIFI Max</t>
  </si>
  <si>
    <t>180 - 5 000 Kč</t>
  </si>
  <si>
    <t>Poznámka</t>
  </si>
  <si>
    <t>* připojení služby Pevný internet přes DOCSIS (2024-2025) a FTTH (2025)</t>
  </si>
  <si>
    <t>** instalace služby Pevný internet přes 4G LTE(2024) a LTE i 5G (2025)</t>
  </si>
  <si>
    <t>*** zavedení připojení pro tarify DSL nebylo v roce 2024 v ceníku uvedeno</t>
  </si>
  <si>
    <t>**** název systému byl v roce 2024 multiWIFI</t>
  </si>
  <si>
    <t>finanční jistoty / zálohy</t>
  </si>
  <si>
    <t>Neomezené volání/SMS + 2 GB datový limit - data za 4. čtvrtletí 2025</t>
  </si>
  <si>
    <t>Poland, Plus</t>
  </si>
  <si>
    <t>USA, Ultra Mobile (T-Mobile)</t>
  </si>
  <si>
    <t>Austria, Hi! (Magenta)</t>
  </si>
  <si>
    <t>Slovenia, Telekom Slovenije</t>
  </si>
  <si>
    <t>Italy, Kena (TIM)</t>
  </si>
  <si>
    <t>Netherlands, Odido</t>
  </si>
  <si>
    <t>Denmark, Telenor</t>
  </si>
  <si>
    <t>Portugal, MEO</t>
  </si>
  <si>
    <t>Hungary, One</t>
  </si>
  <si>
    <t>Neomezené volání/SMS + 10 GB datový limit - data za 4. čtvrtletí 2025</t>
  </si>
  <si>
    <t>Canada, Lucky (Bell)</t>
  </si>
  <si>
    <t>Neomezené volání/SMS + 30 GB datový limit - data za 4. čtvrtletí 2025</t>
  </si>
  <si>
    <t>USA, Metro (T-Mobile)</t>
  </si>
  <si>
    <t>Colombia, Claro</t>
  </si>
  <si>
    <t>Spain, MoviStar</t>
  </si>
  <si>
    <t>ke konci roku 2025</t>
  </si>
  <si>
    <t>květen 2025 až říjen 2025</t>
  </si>
  <si>
    <t>listopad 2025 až duben 2026</t>
  </si>
  <si>
    <t>ke konci
roku 2022</t>
  </si>
  <si>
    <t>platné ke konci roku 2025</t>
  </si>
  <si>
    <t>Inflační vývoj v jednotlivých sektorech národního hospodářství České republiky</t>
  </si>
  <si>
    <t>v %, bazický index (průměr 2015=100)</t>
  </si>
  <si>
    <t>národní hospodářství ČR</t>
  </si>
  <si>
    <t>Operátor</t>
  </si>
  <si>
    <t>Národní hospodářství</t>
  </si>
  <si>
    <t>Průměrná velkoobchodní cena za roamingovou SMS v EHP</t>
  </si>
  <si>
    <t>1.2.2 DÍLČÍ SLUŽBA PŘÍSTUP K HLASOVÉ KOMUNIKAČNÍ SLUŽBĚ V PEVNÉM MÍSTĚ VČETNĚ PŘIPOJENÍ POTŘEBNÉHO K VYUŽÍVÁNÍ SLUŽBY (§ 38 ODST. 2 PÍSM. B))</t>
  </si>
  <si>
    <t xml:space="preserve">cena v Kč </t>
  </si>
  <si>
    <t xml:space="preserve"> cena v Kč</t>
  </si>
  <si>
    <t>Průměrná maloobchodní cena za SMS u virtuálních operátorů (MVNO)</t>
  </si>
  <si>
    <t>rychlost 20 Mbit/s</t>
  </si>
  <si>
    <t>rychlost 100 Mbit/s</t>
  </si>
  <si>
    <t>rychlost 1000 Mbit/s</t>
  </si>
  <si>
    <t>až 10 000 Kč nebo
 do výše nákladů 
na dobudování komunikační sítě</t>
  </si>
  <si>
    <t>za 1 min.</t>
  </si>
  <si>
    <t xml:space="preserve"> za 1 SMS</t>
  </si>
  <si>
    <t>za 1 GB</t>
  </si>
  <si>
    <t>index spotřebitelských cen (2021=100)</t>
  </si>
  <si>
    <t>Vývoj cen hlasových služeb v pevných sítích za trh v členění fyzické osoby, právnické osoby</t>
  </si>
  <si>
    <t>Průměr EU
 v CZK</t>
  </si>
  <si>
    <t>Průměr EU
 PPP CZK</t>
  </si>
  <si>
    <t>PPP CZK</t>
  </si>
  <si>
    <t>Vývoj průměrné maloobchodní ceny za skutečně provolanou minutu a počtu skutečně provolaných minut (rezidenti)</t>
  </si>
  <si>
    <t>50 GB</t>
  </si>
  <si>
    <t>10 GB</t>
  </si>
  <si>
    <t>6 GB</t>
  </si>
  <si>
    <t>3 GB</t>
  </si>
  <si>
    <t>2 GB</t>
  </si>
  <si>
    <t>1 GB</t>
  </si>
  <si>
    <t>(ceny bez DPH, s PPP)</t>
  </si>
  <si>
    <t>Průměrné maloobchodní roamingové ceny pro EEA roamingové zákazníky</t>
  </si>
  <si>
    <t>Tarify</t>
  </si>
  <si>
    <t>Carrier Ethernet Access 
(měsíční ceny bez závazku)</t>
  </si>
  <si>
    <t>Carrier Ethernet Access 
(jednorázové ceny bez závazku)</t>
  </si>
  <si>
    <t>za 1 SMS</t>
  </si>
  <si>
    <t>Vývoj maximálních regulovaných velkoobchodních cen za roaming v EHP</t>
  </si>
  <si>
    <t>v Kč</t>
  </si>
  <si>
    <t xml:space="preserve">v EUR
</t>
  </si>
  <si>
    <t xml:space="preserve">0,003
</t>
  </si>
  <si>
    <t xml:space="preserve">0,019
</t>
  </si>
  <si>
    <t>Kč, bez DPH</t>
  </si>
  <si>
    <t xml:space="preserve"> v EUR</t>
  </si>
  <si>
    <t>Zdroj: Mobile and fixed broadband price in Europe in 2024: Insights into the European Broadband Market | Shaping Europe’s digital future</t>
  </si>
  <si>
    <t>2024
 VF/
Neomezený Basic</t>
  </si>
  <si>
    <t>2023 
VF/
Neomezený Basic</t>
  </si>
  <si>
    <t>2022 
VF/
Neomezený Basic</t>
  </si>
  <si>
    <t>2021
VF/
Neomezený Basic</t>
  </si>
  <si>
    <t>2021
 VF/
Neomezený Basic</t>
  </si>
  <si>
    <t>(dle jednotlivých spotřebních košů, pozice v cenách přepočítaných dle parity kupní síly)</t>
  </si>
  <si>
    <t>neomezené volání, 
SMS a data</t>
  </si>
  <si>
    <t>Průměrná cena za minutu volání v zemích mimo EU v Eurech</t>
  </si>
  <si>
    <t>období od</t>
  </si>
  <si>
    <t>2048 kbit/s</t>
  </si>
  <si>
    <t>Carrier TDM Access
(jednorázové ceny bez závazku)</t>
  </si>
  <si>
    <t>Carrier TDM Access
(měsíční ceny bez závazku)</t>
  </si>
  <si>
    <t>Graf č. 71:</t>
  </si>
  <si>
    <t>Průměrná maloobchodní cena za skutečně provolanou minutu u tří síťových operátorů (MNO)</t>
  </si>
  <si>
    <t>3.5 POZICE ČR V MEZINÁRODNÍM CENOVÉM SROVNÁNÍ MOBILNÍCH SLUŽEB PODLE SPOTŘEBNÍCH KOŠŮ OECD ZA ROKY 2021-2025</t>
  </si>
  <si>
    <t>Vývoj měsíčních cen pro službu pronájem kolokačního prostoru</t>
  </si>
  <si>
    <t>v Kč/GB bez DPH</t>
  </si>
  <si>
    <t>Průměrná MO cena 1 GB dat v Kč bez DPH (bez zahrnutí fixní LTE/5G):</t>
  </si>
  <si>
    <t>Průměrná VO cena 1 GB dat v Kč bez DPH (bez zahrnutí fixní LTE/5G):</t>
  </si>
  <si>
    <t>Vývoj ceny za 1 GB na maloobchodním trhu</t>
  </si>
  <si>
    <t>Vývoj ceny za 1 GB na velkoobchodním trhu (mobilní služby)</t>
  </si>
  <si>
    <t>nejlevnější tarif v ČR
s neomezeným voláním, SMS
a 12 GB datovým limitem</t>
  </si>
  <si>
    <t>Nejlevnější tarif v ČR s neomezeným voláním a SMS s minimálně 12 GB datovým limitem</t>
  </si>
  <si>
    <t>nejlevnější tarif v ČR
s neomezeným voláním, SMS
a datovým limitem</t>
  </si>
  <si>
    <t>za 1 minutu volání</t>
  </si>
  <si>
    <t>za 1 GB dat</t>
  </si>
  <si>
    <t>v EUR</t>
  </si>
  <si>
    <t>v Kč/MB bez DPH</t>
  </si>
  <si>
    <t xml:space="preserve">                 *) cena za MB stanovena formou VOC balíčků (v GB)</t>
  </si>
  <si>
    <t>velkoobchodní cena fixní LTE/5G (2025 / 2024)</t>
  </si>
  <si>
    <t>VO cena mobilní pro:
 - 4G/5G (2025 / 2024)</t>
  </si>
  <si>
    <t>VO cena mobilní pro:
 - 4G (2025 / 2024)</t>
  </si>
  <si>
    <t>Průměrné ceny za trh v členění fyzické osoby, právnické osoby</t>
  </si>
  <si>
    <t>průměrná cena
v Kč/min.</t>
  </si>
  <si>
    <t>O2 100 Mbit/s</t>
  </si>
  <si>
    <t>Vodafone 100 Mbit/s</t>
  </si>
  <si>
    <t xml:space="preserve">průměrná cena
 v Kč </t>
  </si>
  <si>
    <t>Porovnání nejlevnějších tarifů hlasové komunikační služby v pevném místě s neomezenými minutami s využitím zvláštních cen – srovnání operátorů</t>
  </si>
  <si>
    <t>Vývoj cen za službu internet v pevné síti – O2</t>
  </si>
  <si>
    <t xml:space="preserve">Vývoj cen za službu internet v pevné síti – T-Mobile </t>
  </si>
  <si>
    <t>Vývoj cen za službu internet v pevné síti – Vodafone</t>
  </si>
  <si>
    <t>ukazatele o hlasovém volání v mobilní síti</t>
  </si>
  <si>
    <t>počet reálných minut celkem</t>
  </si>
  <si>
    <t xml:space="preserve">průměrná maloobchodní cena za provolanou minutu </t>
  </si>
  <si>
    <t>Vývoj průměrné maloobchodní ceny za skutečně provolanou minutu a počtu skutečně provolaných minut u mobilních operátorů (podnikatelé)</t>
  </si>
  <si>
    <t>Průměrná maloobchodní cena za 1 GB dat (rezidenti)</t>
  </si>
  <si>
    <t>Průměrná maloobchodní cena za 1 GB dat (celkem)</t>
  </si>
  <si>
    <r>
      <t xml:space="preserve">Průměrná maloobchodní cena za 1 GB dat (podnikatelé)   </t>
    </r>
    <r>
      <rPr>
        <sz val="10"/>
        <color theme="1"/>
        <rFont val="Aptos"/>
        <family val="2"/>
      </rPr>
      <t xml:space="preserve">  </t>
    </r>
  </si>
  <si>
    <t xml:space="preserve">Průměrná maloobchodní cena za 1 GB dat u tří síťových operátorů (MNO)       </t>
  </si>
  <si>
    <t xml:space="preserve"> (bez fixního LTE/5G)</t>
  </si>
  <si>
    <t xml:space="preserve">Průměrná maloobchodní cena za 1 GB dat u virtuálních operátorů (MVNO)   </t>
  </si>
  <si>
    <t>Pozice operátora z ČR ve srovnání OECD Mobile Voice Price Benchmarking (TechInsights) - vždy ke konci roku</t>
  </si>
  <si>
    <t>Neomezené volání/SMS/neomezený objem dat - data za 4. čtvrtletí 2025</t>
  </si>
  <si>
    <t>Graf č. 46:</t>
  </si>
  <si>
    <t>Porovnání nejlevnějších tarifů hlasové komunikační služby v pevném místě s využitím zvláštních cen – srovnání operátorů</t>
  </si>
  <si>
    <t xml:space="preserve">počet reálných minut celkem </t>
  </si>
  <si>
    <t>průměrná maloobchodní cena tří síťových operátorů</t>
  </si>
  <si>
    <t>Průměrná velkoobchodní cena za jednotlivé mobilní služby v ČR (všichni operátoři)</t>
  </si>
  <si>
    <t xml:space="preserve">za 1 GB         </t>
  </si>
  <si>
    <t>Vývoj průměrné malo/velkoobchodní ceny za skutečně provolanou minutu - trh celkem</t>
  </si>
  <si>
    <t>Vývoj průměrné malo/velkoobchodní ceny za 1 SMS - trh celkem</t>
  </si>
  <si>
    <t>Vývoj průměrné malo/velkoobchodní ceny za 1 GB dat (bez fixního LTE/5G) - trh celkem</t>
  </si>
  <si>
    <t xml:space="preserve">Vývoj velkoobchodních cen za 1 MB dat pro full MVNO z referenčních nabídek operátorů </t>
  </si>
  <si>
    <t>Vývoj velkoobchodních cen za 1 MB dat pro light MVNO z referenčních nabídek operátorů</t>
  </si>
  <si>
    <t>T-Mobile - velkoobchodní ceny balíčků dat z referenční nabídky</t>
  </si>
  <si>
    <t>Tabulka č. 6:</t>
  </si>
  <si>
    <t>Tabulka č. 7:</t>
  </si>
  <si>
    <t>Vývoj velkoobchodních cen za 1 MB dat FIX LTE/5G pro light MVNO z referenčních nabídek operátorů</t>
  </si>
  <si>
    <t>2025
 VF/
BezLimitu M</t>
  </si>
  <si>
    <t xml:space="preserve">       počet minut
 v mld.</t>
  </si>
  <si>
    <t>počet minut
 v mld.</t>
  </si>
  <si>
    <r>
      <t>I</t>
    </r>
    <r>
      <rPr>
        <b/>
        <vertAlign val="subscript"/>
        <sz val="10"/>
        <color rgb="FF828282"/>
        <rFont val="Aptos"/>
        <family val="2"/>
      </rPr>
      <t>2025/2024</t>
    </r>
    <r>
      <rPr>
        <b/>
        <sz val="10"/>
        <color rgb="FF828282"/>
        <rFont val="Aptos"/>
        <family val="2"/>
      </rPr>
      <t>​</t>
    </r>
  </si>
  <si>
    <r>
      <t>I</t>
    </r>
    <r>
      <rPr>
        <b/>
        <vertAlign val="subscript"/>
        <sz val="10"/>
        <color rgb="FF828282"/>
        <rFont val="Aptos"/>
        <family val="2"/>
      </rPr>
      <t>2025/2021</t>
    </r>
    <r>
      <rPr>
        <b/>
        <sz val="10"/>
        <color rgb="FF828282"/>
        <rFont val="Aptos"/>
        <family val="2"/>
      </rPr>
      <t>​</t>
    </r>
  </si>
  <si>
    <t>cena za rychl. ≥ 10/1 Mbit/s (download/upload)</t>
  </si>
  <si>
    <t>hranice dostupnosti služby (max. podíl za 10 let)</t>
  </si>
  <si>
    <t xml:space="preserve">     ceny v ČR vs. průměr v EU</t>
  </si>
  <si>
    <t>průměrná cena
     v Kč/min.</t>
  </si>
  <si>
    <t>počet minut
v mld.</t>
  </si>
  <si>
    <t xml:space="preserve">     průměrné ceny v zemích mimo EU</t>
  </si>
  <si>
    <t xml:space="preserve">     Vodafone - pro light MVNO</t>
  </si>
  <si>
    <t xml:space="preserve">    O2 - pro light MVNO</t>
  </si>
  <si>
    <t>Instalace služby Pevný internet bez závazku</t>
  </si>
  <si>
    <t xml:space="preserve">    Vodafone - pro full MVNO</t>
  </si>
  <si>
    <t xml:space="preserve">    O2 - pro full MVNO</t>
  </si>
  <si>
    <t>cena spotřebního koše
v ČR</t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</si>
  <si>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00B050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</si>
  <si>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</si>
  <si>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  </t>
    </r>
    <r>
      <rPr>
        <b/>
        <sz val="12"/>
        <color rgb="FFA5A5A5"/>
        <rFont val="Aptos SemiBold"/>
        <family val="2"/>
      </rPr>
      <t>5 %</t>
    </r>
  </si>
  <si>
    <r>
      <rPr>
        <b/>
        <sz val="12"/>
        <color rgb="FFFF0000"/>
        <rFont val="Aptos SemiBold"/>
        <family val="2"/>
      </rPr>
      <t xml:space="preserve"> </t>
    </r>
    <r>
      <rPr>
        <b/>
        <sz val="14"/>
        <color rgb="FF00B050"/>
        <rFont val="Aptos SemiBold"/>
        <family val="2"/>
      </rPr>
      <t>↘</t>
    </r>
    <r>
      <rPr>
        <sz val="14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26 %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</si>
  <si>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16 %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</si>
  <si>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  </t>
    </r>
    <r>
      <rPr>
        <b/>
        <sz val="12"/>
        <color rgb="FFA5A5A5"/>
        <rFont val="Aptos SemiBold"/>
        <family val="2"/>
      </rPr>
      <t>8 %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</si>
  <si>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</si>
  <si>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22 %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</si>
  <si>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35 %</t>
    </r>
  </si>
  <si>
    <r>
      <rPr>
        <b/>
        <sz val="12"/>
        <color rgb="FFFF0000"/>
        <rFont val="Aptos SemiBold"/>
        <family val="2"/>
      </rP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24 %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</si>
  <si>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28 %</t>
    </r>
  </si>
  <si>
    <t xml:space="preserve">↘   </t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</si>
  <si>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rgb="FFA5A5A5"/>
        <rFont val="Arial Black"/>
        <family val="2"/>
        <charset val="238"/>
      </rPr>
      <t xml:space="preserve"> </t>
    </r>
    <r>
      <rPr>
        <b/>
        <sz val="12"/>
        <color rgb="FF4D4D4D"/>
        <rFont val="Aptos SemiBold"/>
        <family val="2"/>
      </rPr>
      <t>0,78 %</t>
    </r>
  </si>
  <si>
    <t xml:space="preserve">      
1,3
</t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</si>
  <si>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theme="6"/>
        <rFont val="Aptos SemiBold"/>
        <family val="2"/>
      </rPr>
      <t xml:space="preserve"> </t>
    </r>
    <r>
      <rPr>
        <b/>
        <sz val="12"/>
        <color theme="6"/>
        <rFont val="Aptos SemiBold"/>
        <family val="2"/>
      </rPr>
      <t>8,3 %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</si>
  <si>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theme="6"/>
        <rFont val="Aptos SemiBold"/>
        <family val="2"/>
      </rPr>
      <t xml:space="preserve"> </t>
    </r>
    <r>
      <rPr>
        <b/>
        <sz val="12"/>
        <color theme="6"/>
        <rFont val="Aptos SemiBold"/>
        <family val="2"/>
      </rPr>
      <t>1,6 %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</si>
  <si>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0,1 %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</si>
  <si>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8,3 %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</si>
  <si>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theme="6"/>
        <rFont val="Aptos SemiBold"/>
        <family val="2"/>
      </rPr>
      <t xml:space="preserve"> 16,3 %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</si>
  <si>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theme="6"/>
        <rFont val="Aptos SemiBold"/>
        <family val="2"/>
      </rPr>
      <t xml:space="preserve">  2,5 %</t>
    </r>
  </si>
  <si>
    <r>
      <rPr>
        <sz val="12"/>
        <color rgb="FF00B050"/>
        <rFont val="Aptos SemiBold"/>
        <family val="2"/>
      </rP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FF0000"/>
        <rFont val="Aptos SemiBold"/>
        <family val="2"/>
      </rPr>
      <t xml:space="preserve">  </t>
    </r>
    <r>
      <rPr>
        <sz val="12"/>
        <color theme="6"/>
        <rFont val="Aptos SemiBold"/>
        <family val="2"/>
      </rPr>
      <t>2,7 %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</si>
  <si>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theme="6"/>
        <rFont val="Aptos SemiBold"/>
        <family val="2"/>
      </rPr>
      <t xml:space="preserve"> 2,5 %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</si>
  <si>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theme="6"/>
        <rFont val="Aptos SemiBold"/>
        <family val="2"/>
      </rPr>
      <t xml:space="preserve"> 0,5 %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</si>
  <si>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theme="6"/>
        <rFont val="Aptos SemiBold"/>
        <family val="2"/>
      </rPr>
      <t xml:space="preserve"> 33,7 %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</si>
  <si>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24,8 %</t>
    </r>
  </si>
  <si>
    <r>
      <rPr>
        <b/>
        <sz val="12"/>
        <color rgb="FF00B050"/>
        <rFont val="Aptos SemiBold"/>
        <family val="2"/>
      </rPr>
      <t xml:space="preserve"> </t>
    </r>
    <r>
      <rPr>
        <b/>
        <sz val="14"/>
        <color rgb="FFFF0000"/>
        <rFont val="Aptos SemiBold"/>
        <family val="2"/>
      </rPr>
      <t>↗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9,5 %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</si>
  <si>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rgb="FFA5A5A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2,6 %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</si>
  <si>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A5A5A5"/>
        <rFont val="Aptos SemiBold"/>
        <family val="2"/>
      </rPr>
      <t xml:space="preserve"> 2,54 %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</si>
  <si>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A5A5A5"/>
        <rFont val="Aptos SemiBold"/>
        <family val="2"/>
      </rPr>
      <t xml:space="preserve"> 2,51 %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</si>
  <si>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3,5 %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</si>
  <si>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4"/>
        <color rgb="FF00B050"/>
        <rFont val="Aptos SemiBold"/>
        <family val="2"/>
      </rPr>
      <t xml:space="preserve"> </t>
    </r>
    <r>
      <rPr>
        <b/>
        <sz val="10"/>
        <color rgb="FF7D7D7D"/>
        <rFont val="Aptos SemiBold"/>
        <family val="2"/>
      </rPr>
      <t xml:space="preserve"> </t>
    </r>
    <r>
      <rPr>
        <b/>
        <sz val="11"/>
        <color rgb="FFA5A5A5"/>
        <rFont val="Aptos SemiBold"/>
        <family val="2"/>
      </rPr>
      <t>8,00 %</t>
    </r>
  </si>
  <si>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22,4 %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</si>
  <si>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7,1 %</t>
    </r>
  </si>
  <si>
    <r>
      <t xml:space="preserve"> </t>
    </r>
    <r>
      <rPr>
        <b/>
        <sz val="16"/>
        <color rgb="FF00B050"/>
        <rFont val="Aptos SemiBold"/>
        <family val="2"/>
      </rPr>
      <t>↘</t>
    </r>
    <r>
      <rPr>
        <b/>
        <sz val="12"/>
        <color rgb="FF828282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9,6 %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</si>
  <si>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16,9 %</t>
    </r>
  </si>
  <si>
    <r>
      <rPr>
        <sz val="14"/>
        <color theme="6"/>
        <rFont val="Aptos SemiBold"/>
        <family val="2"/>
      </rPr>
      <t xml:space="preserve"> </t>
    </r>
    <r>
      <rPr>
        <b/>
        <sz val="14"/>
        <color rgb="FF00B050"/>
        <rFont val="Aptos SemiBold"/>
        <family val="2"/>
      </rPr>
      <t>↘</t>
    </r>
    <r>
      <rPr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19,7 %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</si>
  <si>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15,2 %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</si>
  <si>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16,8 %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</si>
  <si>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 </t>
    </r>
    <r>
      <rPr>
        <b/>
        <sz val="12"/>
        <color rgb="FFA5A5A5"/>
        <rFont val="Aptos SemiBold"/>
        <family val="2"/>
      </rPr>
      <t>3,6 %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</si>
  <si>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A5A5A5"/>
        <rFont val="Aptos SemiBold"/>
        <family val="2"/>
      </rPr>
      <t xml:space="preserve"> 14,3 %</t>
    </r>
  </si>
  <si>
    <r>
      <rPr>
        <b/>
        <sz val="12"/>
        <color rgb="FF00469B"/>
        <rFont val="Aptos SemiBold"/>
        <family val="2"/>
      </rP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14,6 %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</si>
  <si>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14,8 %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</si>
  <si>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14,3 %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</si>
  <si>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13,1 %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</si>
  <si>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A5A5A5"/>
        <rFont val="Aptos SemiBold"/>
        <family val="2"/>
      </rPr>
      <t xml:space="preserve"> 2,9 %</t>
    </r>
  </si>
  <si>
    <r>
      <rPr>
        <b/>
        <sz val="14"/>
        <color rgb="FFFF0000"/>
        <rFont val="Aptos SemiBold"/>
        <family val="2"/>
      </rPr>
      <t>↗</t>
    </r>
    <r>
      <rPr>
        <b/>
        <sz val="12"/>
        <color rgb="FF00469B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7,0 %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</si>
  <si>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1,3 %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</si>
  <si>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0,9 %</t>
    </r>
  </si>
  <si>
    <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theme="6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1,4 %</t>
    </r>
  </si>
  <si>
    <r>
      <rPr>
        <b/>
        <sz val="16"/>
        <color theme="6"/>
        <rFont val="Aptos SemiBold"/>
        <family val="2"/>
      </rP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2"/>
        <color rgb="FFA5A5A5"/>
        <rFont val="Aptos SemiBold"/>
        <family val="2"/>
      </rPr>
      <t xml:space="preserve"> 0,1 %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</si>
  <si>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rgb="FF888B95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3,73 %</t>
    </r>
  </si>
  <si>
    <r>
      <rPr>
        <b/>
        <sz val="12"/>
        <color rgb="FF00B050"/>
        <rFont val="Aptos SemiBold"/>
        <family val="2"/>
      </rPr>
      <t xml:space="preserve"> </t>
    </r>
    <r>
      <rPr>
        <b/>
        <sz val="14"/>
        <color rgb="FFFF0000"/>
        <rFont val="Aptos SemiBold"/>
        <family val="2"/>
      </rPr>
      <t>↗</t>
    </r>
    <r>
      <rPr>
        <b/>
        <sz val="14"/>
        <color rgb="FFC0C0C0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31,5 %</t>
    </r>
  </si>
  <si>
    <r>
      <t xml:space="preserve">  </t>
    </r>
    <r>
      <rPr>
        <b/>
        <sz val="16"/>
        <color rgb="FF00B050"/>
        <rFont val="Aptos SemiBold"/>
        <family val="2"/>
      </rPr>
      <t>↘</t>
    </r>
    <r>
      <rPr>
        <b/>
        <sz val="12"/>
        <color rgb="FFC0C0C0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48,1 %</t>
    </r>
  </si>
  <si>
    <r>
      <t xml:space="preserve"> </t>
    </r>
    <r>
      <rPr>
        <b/>
        <sz val="14"/>
        <color rgb="FF00B050"/>
        <rFont val="Aptos SemiBold"/>
        <family val="2"/>
      </rPr>
      <t>↘</t>
    </r>
    <r>
      <rPr>
        <b/>
        <sz val="12"/>
        <color rgb="FFFF0000"/>
        <rFont val="Aptos SemiBold"/>
        <family val="2"/>
      </rPr>
      <t xml:space="preserve"> </t>
    </r>
    <r>
      <rPr>
        <b/>
        <sz val="12"/>
        <color rgb="FFA5A5A5"/>
        <rFont val="Aptos SemiBold"/>
        <family val="2"/>
      </rPr>
      <t>2,7 %</t>
    </r>
  </si>
  <si>
    <r>
      <t xml:space="preserve"> </t>
    </r>
    <r>
      <rPr>
        <b/>
        <sz val="14"/>
        <color rgb="FFFF0000"/>
        <rFont val="Aptos SemiBold"/>
        <family val="2"/>
      </rPr>
      <t xml:space="preserve">↗ </t>
    </r>
    <r>
      <rPr>
        <b/>
        <sz val="12"/>
        <color rgb="FFA5A5A5"/>
        <rFont val="Aptos SemiBold"/>
        <family val="2"/>
      </rPr>
      <t>7,7 %</t>
    </r>
  </si>
  <si>
    <t>průměrná velkoobchodní cena
v ČR všichni operátoři
(v Kč bez DPH)</t>
  </si>
  <si>
    <t>průměrná cena právnické osoby (Kč/min.)</t>
  </si>
  <si>
    <t>průměrná cena fyzické osoby (Kč/min.)</t>
  </si>
  <si>
    <t>průměrná cena celkem (Kč/min.)</t>
  </si>
  <si>
    <r>
      <t xml:space="preserve">Průměrný výnos operátora za 1 min. volání </t>
    </r>
    <r>
      <rPr>
        <b/>
        <sz val="9"/>
        <rFont val="Aptos"/>
        <family val="2"/>
      </rPr>
      <t>v Kč, bez DPH</t>
    </r>
  </si>
  <si>
    <t>jednotka</t>
  </si>
  <si>
    <t>Vývoj průměrné maloobchodní ceny za skutečně provolanou minutu a počtu skutečně provolaných minut</t>
  </si>
  <si>
    <t>2025
VF/
sLimitem M
 (12 GB)</t>
  </si>
  <si>
    <r>
      <t xml:space="preserve"> </t>
    </r>
    <r>
      <rPr>
        <b/>
        <sz val="14"/>
        <color rgb="FF00B050"/>
        <rFont val="Aptos SemiBold"/>
        <family val="2"/>
      </rPr>
      <t xml:space="preserve">↘ </t>
    </r>
    <r>
      <rPr>
        <b/>
        <sz val="10"/>
        <color rgb="FF8E8E8E"/>
        <rFont val="Aptos SemiBold"/>
        <family val="2"/>
      </rPr>
      <t xml:space="preserve"> </t>
    </r>
    <r>
      <rPr>
        <b/>
        <sz val="11"/>
        <color rgb="FFA5A5A5"/>
        <rFont val="Aptos SemiBold"/>
        <family val="2"/>
      </rPr>
      <t>6,8 %</t>
    </r>
  </si>
  <si>
    <r>
      <rPr>
        <b/>
        <sz val="10"/>
        <color rgb="FFFF0000"/>
        <rFont val="Aptos SemiBold"/>
        <family val="2"/>
      </rPr>
      <t xml:space="preserve"> </t>
    </r>
    <r>
      <rPr>
        <b/>
        <sz val="14"/>
        <color rgb="FF00B050"/>
        <rFont val="Aptos SemiBold"/>
        <family val="2"/>
      </rPr>
      <t>↘</t>
    </r>
    <r>
      <rPr>
        <sz val="10"/>
        <color theme="6"/>
        <rFont val="Aptos SemiBold"/>
        <family val="2"/>
      </rPr>
      <t xml:space="preserve"> </t>
    </r>
    <r>
      <rPr>
        <b/>
        <sz val="11"/>
        <color rgb="FFA5A5A5"/>
        <rFont val="Aptos SemiBold"/>
        <family val="2"/>
      </rPr>
      <t>46,9 %</t>
    </r>
  </si>
  <si>
    <t>Vývoj cen za velkoobchodní služby ukončení volání v jednotlivých veřejných telefonních sítích
 poskytovaných v pevném místě v Kč za minutu v České republice</t>
  </si>
  <si>
    <t xml:space="preserve"> 1 GB dat</t>
  </si>
  <si>
    <t>v Kč/balíček dat,  bez DPH</t>
  </si>
  <si>
    <t>rychlost</t>
  </si>
  <si>
    <t>zřízení připojení
v koncovém bodě</t>
  </si>
  <si>
    <t>měsíční cena za připojení v koncovém bodě</t>
  </si>
  <si>
    <t>Vývoj cen za službu koncových pronajatých okruhů dle vybraných rychlostí (Carrier Ethernet Access)</t>
  </si>
  <si>
    <t>Vývoj cen za službu koncových pronajatých okruhů dle vybraných rychlostí (Carrier TDM Access)</t>
  </si>
  <si>
    <t>parametr</t>
  </si>
  <si>
    <t>služby v pevném místě</t>
  </si>
  <si>
    <t>služby v pevném místě se slevou</t>
  </si>
  <si>
    <t>mobilní služby</t>
  </si>
  <si>
    <t>mobilní služby se slevou</t>
  </si>
  <si>
    <t>poskytovatel</t>
  </si>
  <si>
    <t>Porovnání nejlevnějších tarifů přiměřeného přístupu k mobilnímu internetu s využitím zvláštních cen – srovnání operátorů</t>
  </si>
  <si>
    <t xml:space="preserve">rok </t>
  </si>
  <si>
    <t>O2 Nadstandardní instalace – při zřízení služby v bytě nebo rodinném domě 
při požadavku vybudování vnitřních rozvodů bez dodání a zprovoznění koncového zařízení</t>
  </si>
  <si>
    <t>Vybudování/úprava vnitřních rozvodů</t>
  </si>
  <si>
    <t>Parametr</t>
  </si>
  <si>
    <t>až 10 000 Kč nebo do výše nákladů na dobudování sítě</t>
  </si>
  <si>
    <t>2 000 – 5 000 Kč</t>
  </si>
  <si>
    <t xml:space="preserve">180 – 5 000 Kč </t>
  </si>
  <si>
    <t>500 – 10 000 Kč</t>
  </si>
  <si>
    <t>Přehled finančních záruk pro zajištění plnění závazků zákazníka v souvislosti s připojením</t>
  </si>
  <si>
    <r>
      <t xml:space="preserve"> </t>
    </r>
    <r>
      <rPr>
        <b/>
        <sz val="14"/>
        <color rgb="FFFF0000"/>
        <rFont val="Aptos SemiBold"/>
        <family val="2"/>
      </rPr>
      <t xml:space="preserve">↗  </t>
    </r>
    <r>
      <rPr>
        <sz val="12"/>
        <color theme="6"/>
        <rFont val="Aptos SemiBold"/>
        <family val="2"/>
      </rPr>
      <t xml:space="preserve"> 6,5 %</t>
    </r>
  </si>
  <si>
    <t xml:space="preserve"> Inflační vývoj v sektoru pošt a telekomunikací a v celém národním hospodářství</t>
  </si>
  <si>
    <t>4.1.6 VELKOOBCHODNÍ TRH PŘÍSTUPU K MOBILNÍM SLUŽBÁM</t>
  </si>
  <si>
    <t xml:space="preserve">          cena</t>
  </si>
  <si>
    <t>T-Mobile 100 Mbit/s</t>
  </si>
  <si>
    <t xml:space="preserve">Porovnání nejlevnějších tarifů hlasové komunikační služby společnosti O2 s neomezeným voláním a s nejnižší cenou s využitím zvláštních cen </t>
  </si>
  <si>
    <t>O2 Pohodlná instalace-dodání a zprovoznění koncového zařízení technikem ke zřizované službě</t>
  </si>
  <si>
    <t xml:space="preserve">Průměrná velkoobchodní cena za 1 GB roamingových  dat v EHP </t>
  </si>
  <si>
    <t>Vývoj velkoobchodních cen za 1 MB fixní LTE/5G z referenčních nabídek operátorů (Full MVNO)</t>
  </si>
  <si>
    <t>21 GB</t>
  </si>
  <si>
    <r>
      <t xml:space="preserve">platné ke konci roku </t>
    </r>
    <r>
      <rPr>
        <b/>
        <sz val="10"/>
        <rFont val="Aptos"/>
        <family val="2"/>
      </rPr>
      <t>2025</t>
    </r>
  </si>
  <si>
    <r>
      <t>platné ke konci roku</t>
    </r>
    <r>
      <rPr>
        <b/>
        <sz val="10"/>
        <rFont val="Aptos"/>
        <family val="2"/>
      </rPr>
      <t xml:space="preserve"> 2024</t>
    </r>
  </si>
  <si>
    <r>
      <t xml:space="preserve">platné ke konci roku </t>
    </r>
    <r>
      <rPr>
        <b/>
        <sz val="10"/>
        <rFont val="Aptos"/>
        <family val="2"/>
      </rPr>
      <t>2023</t>
    </r>
  </si>
  <si>
    <r>
      <t xml:space="preserve">platné ke konci roku </t>
    </r>
    <r>
      <rPr>
        <b/>
        <sz val="10"/>
        <rFont val="Aptos"/>
        <family val="2"/>
      </rPr>
      <t>2022</t>
    </r>
  </si>
  <si>
    <t>průměrná maloobchodní cena za provolanou minutu</t>
  </si>
  <si>
    <t xml:space="preserve"> v Kč/min., bez DPH</t>
  </si>
  <si>
    <t>Kč/min., bez DPH</t>
  </si>
  <si>
    <t>průměrná maloobchodní cena</t>
  </si>
  <si>
    <t>v Kč/ min., bez DPH</t>
  </si>
  <si>
    <t>v Kč/SMS, bez DPH</t>
  </si>
  <si>
    <t>v Kč/GB, bez DPH</t>
  </si>
  <si>
    <t xml:space="preserve"> v Kč s DPH, bez závazku na 24 měsíců</t>
  </si>
  <si>
    <t xml:space="preserve">regulovaná cena </t>
  </si>
  <si>
    <t xml:space="preserve"> v Kč s DPH</t>
  </si>
  <si>
    <t>v Kč bez DPH, 1 GB = bez fixního LTE/5G</t>
  </si>
  <si>
    <t xml:space="preserve"> 1 SMS</t>
  </si>
  <si>
    <t xml:space="preserve"> 1 minuta volání</t>
  </si>
  <si>
    <t>v Kč/min., bez DPH</t>
  </si>
  <si>
    <t>v EUR/min.</t>
  </si>
  <si>
    <t>v EUR/SMS</t>
  </si>
  <si>
    <t>v EUR/GB</t>
  </si>
  <si>
    <t>v Kč/MB,  bez DPH</t>
  </si>
  <si>
    <t>v Kč/MB, bez DPH</t>
  </si>
  <si>
    <t>v Kč/MB,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</si>
</sst>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6" formatCode="#,##0\ &quot;Kč&quot;;[Red]\-#,##0\ &quot;Kč&quot;"/>
    <numFmt numFmtId="43" formatCode="_-* #,##0.00_-;\-* #,##0.00_-;_-* &quot;-&quot;??_-;_-@_-"/>
    <numFmt numFmtId="164" formatCode="0.0"/>
    <numFmt numFmtId="165" formatCode="0.0%"/>
    <numFmt numFmtId="166" formatCode="#,##0.00\ &quot;Kč&quot;"/>
    <numFmt numFmtId="167" formatCode="[$$-409]#,##0.00"/>
    <numFmt numFmtId="168" formatCode="#,##0_ ;[Red]\-#,##0\ "/>
    <numFmt numFmtId="169" formatCode="0.000"/>
    <numFmt numFmtId="170" formatCode="[$-405]d\.\ mmmm\ yyyy;@"/>
    <numFmt numFmtId="171" formatCode="0.0000"/>
    <numFmt numFmtId="172" formatCode="#,##0_ ;\-#,##0\ "/>
    <numFmt numFmtId="173" formatCode="_-* #,##0\ _K_č_-;\-* #,##0\ _K_č_-;_-* &quot;-&quot;??\ _K_č_-;_-@_-"/>
    <numFmt numFmtId="174" formatCode="#,##0.0000"/>
    <numFmt numFmtId="175" formatCode="#,##0.0"/>
    <numFmt numFmtId="176" formatCode="#,##0.000\ &quot;Kč&quot;"/>
    <numFmt numFmtId="177" formatCode="#,##0.0000\ &quot;Kč&quot;"/>
    <numFmt numFmtId="178" formatCode="#,##0.00000\ &quot;Kč&quot;"/>
    <numFmt numFmtId="179" formatCode="0.00000"/>
    <numFmt numFmtId="180" formatCode="0.000000"/>
    <numFmt numFmtId="181" formatCode="###,###,##0.0"/>
    <numFmt numFmtId="182" formatCode="#,##0.000000"/>
    <numFmt numFmtId="183" formatCode="#,##0.00000"/>
    <numFmt numFmtId="184" formatCode="_-* #,##0.00\ [$Kč-405]_-;\-* #,##0.00\ [$Kč-405]_-;_-* &quot;-&quot;??\ [$Kč-405]_-;_-@_-"/>
    <numFmt numFmtId="185" formatCode="0.00\ %"/>
    <numFmt numFmtId="186" formatCode="0\ %"/>
    <numFmt numFmtId="187" formatCode="_-* #,##0\ [$Kč-405]_-;\-* #,##0\ [$Kč-405]_-;_-* &quot;-&quot;??\ [$Kč-405]_-;_-@_-"/>
    <numFmt numFmtId="188" formatCode="#,##0\ &quot;Kč&quot;"/>
    <numFmt numFmtId="189" formatCode="0.0\ %"/>
    <numFmt numFmtId="190" formatCode="_-* #,##0.000\ [$Kč-405]_-;\-* #,##0.000\ [$Kč-405]_-;_-* &quot;-&quot;??\ [$Kč-405]_-;_-@_-"/>
    <numFmt numFmtId="191" formatCode="_-* #,##0_-;\-* #,##0_-;_-* &quot;-&quot;??_-;_-@_-"/>
  </numFmts>
  <fonts count="20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0"/>
      <name val="Arial Black"/>
      <family val="2"/>
      <charset val="238"/>
    </font>
    <font>
      <sz val="10"/>
      <color theme="6" tint="-0.249977111117893"/>
      <name val="Arial Black"/>
      <family val="2"/>
      <charset val="238"/>
    </font>
    <font>
      <sz val="8"/>
      <color theme="6" tint="-0.249977111117893"/>
      <name val="Arial Black"/>
      <family val="2"/>
      <charset val="238"/>
    </font>
    <font>
      <sz val="12"/>
      <color theme="6" tint="-0.249977111117893"/>
      <name val="Arial Black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Calibri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b/>
      <sz val="11"/>
      <color rgb="FF595959"/>
      <name val="Calibri"/>
      <family val="2"/>
      <charset val="238"/>
      <scheme val="minor"/>
    </font>
    <font>
      <sz val="20"/>
      <color rgb="FFFFFFFF"/>
      <name val="Arial Black"/>
      <family val="2"/>
      <charset val="238"/>
    </font>
    <font>
      <sz val="10"/>
      <color rgb="FF7B7B7B"/>
      <name val="Arial Black"/>
      <family val="2"/>
      <charset val="238"/>
    </font>
    <font>
      <sz val="8"/>
      <color rgb="FF7B7B7B"/>
      <name val="Arial Black"/>
      <family val="2"/>
      <charset val="238"/>
    </font>
    <font>
      <sz val="12"/>
      <color rgb="FF7B7B7B"/>
      <name val="Arial Black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charset val="238"/>
    </font>
    <font>
      <sz val="11"/>
      <color theme="9" tint="-0.249977111117893"/>
      <name val="Calibri"/>
      <family val="2"/>
      <scheme val="minor"/>
    </font>
    <font>
      <sz val="10"/>
      <color rgb="FF777777"/>
      <name val="Arial Black"/>
      <family val="2"/>
      <charset val="238"/>
    </font>
    <font>
      <sz val="8"/>
      <color rgb="FF777777"/>
      <name val="Arial Black"/>
      <family val="2"/>
      <charset val="238"/>
    </font>
    <font>
      <sz val="12"/>
      <color rgb="FF777777"/>
      <name val="Arial Black"/>
      <family val="2"/>
      <charset val="238"/>
    </font>
    <font>
      <sz val="11"/>
      <color rgb="FFC0C0C0"/>
      <name val="Arial Black"/>
      <family val="2"/>
      <charset val="238"/>
    </font>
    <font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2"/>
      <color rgb="FF595959"/>
      <name val="Calibri"/>
      <family val="2"/>
      <charset val="238"/>
    </font>
    <font>
      <sz val="10"/>
      <color indexed="8"/>
      <name val="Arial"/>
      <family val="2"/>
    </font>
    <font>
      <sz val="11"/>
      <color rgb="FF777777"/>
      <name val="Arial Black"/>
      <family val="2"/>
      <charset val="238"/>
    </font>
    <font>
      <sz val="10"/>
      <color theme="6" tint="-0.499984740745262"/>
      <name val="Arial Black"/>
      <family val="2"/>
      <charset val="238"/>
    </font>
    <font>
      <sz val="8"/>
      <color theme="6" tint="-0.499984740745262"/>
      <name val="Arial Black"/>
      <family val="2"/>
      <charset val="238"/>
    </font>
    <font>
      <sz val="12"/>
      <color theme="6" tint="-0.499984740745262"/>
      <name val="Arial Black"/>
      <family val="2"/>
      <charset val="238"/>
    </font>
    <font>
      <sz val="10"/>
      <color theme="6"/>
      <name val="Arial Black"/>
      <family val="2"/>
      <charset val="238"/>
    </font>
    <font>
      <sz val="12"/>
      <color theme="6"/>
      <name val="Arial Black"/>
      <family val="2"/>
      <charset val="238"/>
    </font>
    <font>
      <sz val="9"/>
      <color rgb="FFFF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5" tint="-0.249977111117893"/>
      <name val="Calibri"/>
      <family val="2"/>
      <charset val="238"/>
      <scheme val="minor"/>
    </font>
    <font>
      <sz val="9"/>
      <color theme="5" tint="-0.249977111117893"/>
      <name val="Calibri"/>
      <family val="2"/>
      <charset val="238"/>
      <scheme val="minor"/>
    </font>
    <font>
      <sz val="9"/>
      <color theme="0" tint="-0.34998626667073579"/>
      <name val="Calibri"/>
      <family val="2"/>
      <charset val="238"/>
      <scheme val="minor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8"/>
      <color theme="0" tint="-0.34998626667073579"/>
      <name val="Calibri"/>
      <family val="2"/>
      <charset val="238"/>
      <scheme val="minor"/>
    </font>
    <font>
      <sz val="10"/>
      <color theme="0" tint="-0.499984740745262"/>
      <name val="Calibri"/>
      <family val="2"/>
      <scheme val="minor"/>
    </font>
    <font>
      <b/>
      <sz val="9"/>
      <color theme="1"/>
      <name val="Titillium"/>
    </font>
    <font>
      <sz val="9"/>
      <color rgb="FFFF0000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2"/>
      <color rgb="FF0287E1"/>
      <name val="Arial"/>
      <family val="2"/>
      <charset val="238"/>
    </font>
    <font>
      <sz val="11"/>
      <color theme="5"/>
      <name val="Arial Black"/>
      <family val="2"/>
      <charset val="238"/>
    </font>
    <font>
      <sz val="10"/>
      <color theme="5"/>
      <name val="Arial Black"/>
      <family val="2"/>
      <charset val="238"/>
    </font>
    <font>
      <sz val="9"/>
      <color theme="5"/>
      <name val="Arial Black"/>
      <family val="2"/>
      <charset val="238"/>
    </font>
    <font>
      <b/>
      <i/>
      <sz val="11"/>
      <name val="Arial Black"/>
      <family val="2"/>
      <charset val="238"/>
    </font>
    <font>
      <b/>
      <sz val="12"/>
      <color rgb="FF2B2D31"/>
      <name val="Arial Black"/>
      <family val="2"/>
      <charset val="238"/>
    </font>
    <font>
      <b/>
      <sz val="13.5"/>
      <color rgb="FF545860"/>
      <name val="Arial Black"/>
      <family val="2"/>
      <charset val="238"/>
    </font>
    <font>
      <b/>
      <sz val="14"/>
      <color rgb="FF00469B"/>
      <name val="Arial Black"/>
      <family val="2"/>
      <charset val="238"/>
    </font>
    <font>
      <sz val="12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Calibri"/>
      <family val="2"/>
      <charset val="238"/>
    </font>
    <font>
      <sz val="11"/>
      <color rgb="FFFF0000"/>
      <name val="Aptos"/>
      <family val="2"/>
    </font>
    <font>
      <sz val="11"/>
      <color rgb="FFFF0000"/>
      <name val="Calibri"/>
      <family val="2"/>
      <scheme val="minor"/>
    </font>
    <font>
      <sz val="12"/>
      <color rgb="FF2526A9"/>
      <name val="Arial"/>
      <family val="2"/>
      <charset val="238"/>
    </font>
    <font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9"/>
      <color rgb="FFFF0000"/>
      <name val="Calibri"/>
      <family val="2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1"/>
      <color theme="6" tint="-0.249977111117893"/>
      <name val="Arial Black"/>
      <family val="2"/>
      <charset val="238"/>
    </font>
    <font>
      <sz val="12"/>
      <color theme="6" tint="-0.249977111117893"/>
      <name val="Calibri"/>
      <family val="2"/>
      <scheme val="minor"/>
    </font>
    <font>
      <i/>
      <sz val="11"/>
      <color theme="1"/>
      <name val="Calibri"/>
      <family val="2"/>
      <charset val="238"/>
    </font>
    <font>
      <sz val="10"/>
      <color theme="0" tint="-0.34998626667073579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sz val="12"/>
      <color rgb="FFA5A5A5"/>
      <name val="Arial Black"/>
      <family val="2"/>
      <charset val="238"/>
    </font>
    <font>
      <b/>
      <sz val="9"/>
      <name val="Titillium"/>
    </font>
    <font>
      <b/>
      <sz val="11"/>
      <color theme="1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  <font>
      <b/>
      <sz val="12"/>
      <color theme="1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0"/>
      <name val="Aptos"/>
      <family val="2"/>
    </font>
    <font>
      <b/>
      <sz val="12"/>
      <name val="Aptos"/>
      <family val="2"/>
    </font>
    <font>
      <i/>
      <sz val="9"/>
      <name val="Aptos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rgb="FF000000"/>
      <name val="Aptos"/>
      <family val="2"/>
    </font>
    <font>
      <sz val="12"/>
      <name val="Aptos"/>
      <family val="2"/>
    </font>
    <font>
      <sz val="12"/>
      <color theme="1"/>
      <name val="Aptos"/>
      <family val="2"/>
    </font>
    <font>
      <b/>
      <sz val="12"/>
      <color rgb="FF000000"/>
      <name val="Aptos"/>
      <family val="2"/>
    </font>
    <font>
      <b/>
      <sz val="11"/>
      <color theme="2" tint="-0.499984740745262"/>
      <name val="Aptos"/>
      <family val="2"/>
    </font>
    <font>
      <sz val="9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11"/>
      <color theme="0" tint="-0.34998626667073579"/>
      <name val="Aptos"/>
      <family val="2"/>
    </font>
    <font>
      <b/>
      <sz val="11"/>
      <color theme="8" tint="-0.249977111117893"/>
      <name val="Aptos"/>
      <family val="2"/>
    </font>
    <font>
      <b/>
      <sz val="9"/>
      <name val="Aptos"/>
      <family val="2"/>
    </font>
    <font>
      <u/>
      <sz val="10"/>
      <color indexed="12"/>
      <name val="Aptos"/>
      <family val="2"/>
    </font>
    <font>
      <sz val="10"/>
      <color rgb="FF000000"/>
      <name val="Aptos"/>
      <family val="2"/>
    </font>
    <font>
      <sz val="12"/>
      <color theme="0" tint="-0.34998626667073579"/>
      <name val="Aptos"/>
      <family val="2"/>
    </font>
    <font>
      <sz val="8"/>
      <name val="Aptos"/>
      <family val="2"/>
    </font>
    <font>
      <sz val="9"/>
      <color rgb="FFFF0000"/>
      <name val="Aptos"/>
      <family val="2"/>
    </font>
    <font>
      <sz val="8"/>
      <color theme="1"/>
      <name val="Aptos"/>
      <family val="2"/>
    </font>
    <font>
      <sz val="10"/>
      <color indexed="8"/>
      <name val="Aptos"/>
      <family val="2"/>
    </font>
    <font>
      <sz val="10"/>
      <color theme="0" tint="-0.499984740745262"/>
      <name val="Aptos"/>
      <family val="2"/>
    </font>
    <font>
      <b/>
      <sz val="10"/>
      <color theme="0" tint="-0.499984740745262"/>
      <name val="Aptos"/>
      <family val="2"/>
    </font>
    <font>
      <b/>
      <sz val="10"/>
      <color indexed="8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1"/>
      <color rgb="FF595959"/>
      <name val="Aptos"/>
      <family val="2"/>
    </font>
    <font>
      <b/>
      <sz val="11"/>
      <color theme="1"/>
      <name val="Aptos"/>
      <family val="2"/>
      <charset val="238"/>
    </font>
    <font>
      <b/>
      <sz val="11"/>
      <color theme="0" tint="-0.499984740745262"/>
      <name val="Aptos"/>
      <family val="2"/>
    </font>
    <font>
      <sz val="11"/>
      <color indexed="8"/>
      <name val="Aptos"/>
      <family val="2"/>
    </font>
    <font>
      <b/>
      <sz val="16"/>
      <color rgb="FF00469B"/>
      <name val="Aptos"/>
      <family val="2"/>
    </font>
    <font>
      <b/>
      <sz val="14"/>
      <color rgb="FF00469B"/>
      <name val="Aptos"/>
      <family val="2"/>
    </font>
    <font>
      <b/>
      <sz val="11"/>
      <color rgb="FF545860"/>
      <name val="Aptos"/>
      <family val="2"/>
    </font>
    <font>
      <b/>
      <sz val="10"/>
      <color rgb="FF2B2D31"/>
      <name val="Aptos"/>
      <family val="2"/>
    </font>
    <font>
      <b/>
      <i/>
      <sz val="9"/>
      <color rgb="FF2B2D31"/>
      <name val="Aptos"/>
      <family val="2"/>
    </font>
    <font>
      <b/>
      <sz val="11"/>
      <color theme="2" tint="-0.249977111117893"/>
      <name val="Aptos"/>
      <family val="2"/>
    </font>
    <font>
      <sz val="11"/>
      <color theme="2" tint="-0.249977111117893"/>
      <name val="Aptos"/>
      <family val="2"/>
    </font>
    <font>
      <sz val="9"/>
      <color theme="2" tint="-0.249977111117893"/>
      <name val="Aptos"/>
      <family val="2"/>
    </font>
    <font>
      <b/>
      <sz val="9"/>
      <color theme="2" tint="-0.249977111117893"/>
      <name val="Aptos"/>
      <family val="2"/>
    </font>
    <font>
      <u/>
      <sz val="9"/>
      <color indexed="12"/>
      <name val="Aptos"/>
      <family val="2"/>
    </font>
    <font>
      <b/>
      <sz val="12"/>
      <color theme="6" tint="-0.249977111117893"/>
      <name val="Source Sans Pro"/>
      <family val="2"/>
    </font>
    <font>
      <b/>
      <sz val="22"/>
      <color theme="0"/>
      <name val="Aptos SemiBold"/>
      <family val="2"/>
    </font>
    <font>
      <b/>
      <sz val="8"/>
      <color rgb="FF828282"/>
      <name val="Aptos"/>
      <family val="2"/>
    </font>
    <font>
      <b/>
      <sz val="11"/>
      <color rgb="FF686868"/>
      <name val="Aptos"/>
      <family val="2"/>
    </font>
    <font>
      <b/>
      <sz val="22"/>
      <color rgb="FFFFFFFF"/>
      <name val="Aptos SemiBold"/>
      <family val="2"/>
    </font>
    <font>
      <b/>
      <sz val="10"/>
      <color rgb="FF828282"/>
      <name val="Aptos"/>
      <family val="2"/>
    </font>
    <font>
      <b/>
      <vertAlign val="subscript"/>
      <sz val="10"/>
      <color rgb="FF828282"/>
      <name val="Aptos"/>
      <family val="2"/>
    </font>
    <font>
      <b/>
      <sz val="10"/>
      <color rgb="FF7D7D7D"/>
      <name val="Aptos SemiBold"/>
      <family val="2"/>
    </font>
    <font>
      <b/>
      <sz val="10"/>
      <color theme="6"/>
      <name val="Aptos SemiBold"/>
      <family val="2"/>
    </font>
    <font>
      <b/>
      <sz val="10"/>
      <color rgb="FF8E8E8E"/>
      <name val="Aptos SemiBold"/>
      <family val="2"/>
    </font>
    <font>
      <b/>
      <sz val="10"/>
      <color rgb="FFFF0000"/>
      <name val="Aptos SemiBold"/>
      <family val="2"/>
    </font>
    <font>
      <sz val="10"/>
      <color theme="6"/>
      <name val="Aptos SemiBold"/>
      <family val="2"/>
    </font>
    <font>
      <b/>
      <sz val="12"/>
      <color rgb="FF00B050"/>
      <name val="Aptos SemiBold"/>
      <family val="2"/>
    </font>
    <font>
      <b/>
      <sz val="14"/>
      <color rgb="FF00B050"/>
      <name val="Aptos SemiBold"/>
      <family val="2"/>
    </font>
    <font>
      <b/>
      <sz val="12"/>
      <color rgb="FFFF0000"/>
      <name val="Aptos SemiBold"/>
      <family val="2"/>
    </font>
    <font>
      <b/>
      <sz val="14"/>
      <color rgb="FFFF0000"/>
      <name val="Aptos SemiBold"/>
      <family val="2"/>
    </font>
    <font>
      <b/>
      <sz val="12"/>
      <color rgb="FF4D4D4D"/>
      <name val="Aptos SemiBold"/>
      <family val="2"/>
    </font>
    <font>
      <sz val="12"/>
      <color rgb="FFA5A5A5"/>
      <name val="Aptos SemiBold"/>
      <family val="2"/>
    </font>
    <font>
      <b/>
      <sz val="16"/>
      <color rgb="FF00B050"/>
      <name val="Aptos SemiBold"/>
      <family val="2"/>
    </font>
    <font>
      <b/>
      <sz val="14"/>
      <color rgb="FF686868"/>
      <name val="Aptos"/>
      <family val="2"/>
    </font>
    <font>
      <b/>
      <sz val="11"/>
      <color rgb="FFA5A5A5"/>
      <name val="Aptos"/>
      <family val="2"/>
    </font>
    <font>
      <b/>
      <sz val="11"/>
      <color rgb="FFA5A5A5"/>
      <name val="Aptos SemiBold"/>
      <family val="2"/>
    </font>
    <font>
      <b/>
      <sz val="12"/>
      <color rgb="FFA5A5A5"/>
      <name val="Aptos SemiBold"/>
      <family val="2"/>
    </font>
    <font>
      <sz val="12"/>
      <color rgb="FF00B050"/>
      <name val="Aptos SemiBold"/>
      <family val="2"/>
    </font>
    <font>
      <sz val="14"/>
      <color rgb="FFA5A5A5"/>
      <name val="Aptos SemiBold"/>
      <family val="2"/>
    </font>
    <font>
      <sz val="12"/>
      <color theme="6"/>
      <name val="Aptos SemiBold"/>
      <family val="2"/>
    </font>
    <font>
      <sz val="12"/>
      <color rgb="FF4D4D4D"/>
      <name val="Aptos SemiBold"/>
      <family val="2"/>
    </font>
    <font>
      <b/>
      <sz val="12"/>
      <color rgb="FF888B95"/>
      <name val="Aptos SemiBold"/>
      <family val="2"/>
    </font>
    <font>
      <b/>
      <sz val="12"/>
      <color theme="6"/>
      <name val="Aptos SemiBold"/>
      <family val="2"/>
    </font>
    <font>
      <b/>
      <sz val="12"/>
      <color rgb="FF828282"/>
      <name val="Aptos SemiBold"/>
      <family val="2"/>
    </font>
    <font>
      <b/>
      <i/>
      <sz val="11"/>
      <color rgb="FF787878"/>
      <name val="Aptos"/>
      <family val="2"/>
    </font>
    <font>
      <sz val="14"/>
      <color theme="6"/>
      <name val="Aptos SemiBold"/>
      <family val="2"/>
    </font>
    <font>
      <b/>
      <sz val="12"/>
      <color rgb="FF00469B"/>
      <name val="Aptos SemiBold"/>
      <family val="2"/>
    </font>
    <font>
      <b/>
      <sz val="11"/>
      <color theme="6"/>
      <name val="Aptos"/>
      <family val="2"/>
    </font>
    <font>
      <b/>
      <sz val="16"/>
      <color theme="6"/>
      <name val="Aptos SemiBold"/>
      <family val="2"/>
    </font>
    <font>
      <b/>
      <sz val="12"/>
      <color rgb="FFC0C0C0"/>
      <name val="Aptos SemiBold"/>
      <family val="2"/>
    </font>
    <font>
      <b/>
      <sz val="14"/>
      <color rgb="FFC0C0C0"/>
      <name val="Aptos SemiBold"/>
      <family val="2"/>
    </font>
    <font>
      <b/>
      <sz val="12"/>
      <color rgb="FFC0C0C0"/>
      <name val="Aptos SemiBold"/>
      <family val="2"/>
      <charset val="238"/>
    </font>
    <font>
      <b/>
      <sz val="12"/>
      <color rgb="FFC0C0C0"/>
      <name val="Arial Black"/>
      <family val="2"/>
      <charset val="238"/>
    </font>
    <font>
      <b/>
      <sz val="11"/>
      <color rgb="FF828282"/>
      <name val="Aptos"/>
      <family val="2"/>
    </font>
    <font>
      <sz val="9"/>
      <color rgb="FF000000"/>
      <name val="Aptos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4F87C2"/>
        <bgColor indexed="64"/>
      </patternFill>
    </fill>
    <fill>
      <patternFill patternType="solid">
        <fgColor rgb="FFFFAA00"/>
        <bgColor indexed="64"/>
      </patternFill>
    </fill>
    <fill>
      <patternFill patternType="solid">
        <fgColor rgb="FF686D76"/>
        <bgColor indexed="64"/>
      </patternFill>
    </fill>
    <fill>
      <patternFill patternType="solid">
        <fgColor rgb="FFEBEBED"/>
        <bgColor indexed="64"/>
      </patternFill>
    </fill>
    <fill>
      <patternFill patternType="solid">
        <fgColor rgb="FF686D76"/>
        <bgColor rgb="FF000000"/>
      </patternFill>
    </fill>
    <fill>
      <patternFill patternType="solid">
        <fgColor rgb="FFEBEBED"/>
        <bgColor rgb="FF000000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2" tint="-9.9948118533890809E-2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auto="1"/>
      </left>
      <right/>
      <top style="thin">
        <color theme="2" tint="-9.9978637043366805E-2"/>
      </top>
      <bottom style="medium">
        <color theme="2" tint="-9.9978637043366805E-2"/>
      </bottom>
      <diagonal/>
    </border>
    <border>
      <left/>
      <right style="thin">
        <color auto="1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medium">
        <color theme="2" tint="-9.9978637043366805E-2"/>
      </left>
      <right style="thin">
        <color auto="1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thin">
        <color auto="1"/>
      </left>
      <right style="medium">
        <color theme="2" tint="-9.9978637043366805E-2"/>
      </right>
      <top style="thin">
        <color theme="2" tint="-9.9978637043366805E-2"/>
      </top>
      <bottom style="medium">
        <color theme="2" tint="-9.9978637043366805E-2"/>
      </bottom>
      <diagonal/>
    </border>
    <border>
      <left style="medium">
        <color theme="2" tint="-9.9978637043366805E-2"/>
      </left>
      <right style="thin">
        <color auto="1"/>
      </right>
      <top style="thin">
        <color theme="2" tint="-9.9978637043366805E-2"/>
      </top>
      <bottom style="thin">
        <color auto="1"/>
      </bottom>
      <diagonal/>
    </border>
    <border>
      <left style="thin">
        <color auto="1"/>
      </left>
      <right/>
      <top style="thin">
        <color theme="2" tint="-9.9978637043366805E-2"/>
      </top>
      <bottom style="thin">
        <color auto="1"/>
      </bottom>
      <diagonal/>
    </border>
    <border>
      <left/>
      <right/>
      <top style="thin">
        <color theme="2" tint="-9.9978637043366805E-2"/>
      </top>
      <bottom style="thin">
        <color auto="1"/>
      </bottom>
      <diagonal/>
    </border>
    <border>
      <left style="thin">
        <color auto="1"/>
      </left>
      <right style="medium">
        <color theme="2" tint="-9.9978637043366805E-2"/>
      </right>
      <top style="thin">
        <color theme="2" tint="-9.9978637043366805E-2"/>
      </top>
      <bottom style="thin">
        <color auto="1"/>
      </bottom>
      <diagonal/>
    </border>
    <border>
      <left/>
      <right style="thin">
        <color auto="1"/>
      </right>
      <top style="thin">
        <color theme="2" tint="-9.9978637043366805E-2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/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medium">
        <color theme="2" tint="-9.9978637043366805E-2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29" fillId="0" borderId="0"/>
    <xf numFmtId="0" fontId="8" fillId="0" borderId="0"/>
    <xf numFmtId="0" fontId="19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6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2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4" fillId="0" borderId="0" xfId="2" applyFont="1"/>
    <xf numFmtId="0" fontId="10" fillId="0" borderId="0" xfId="2" applyFont="1"/>
    <xf numFmtId="0" fontId="8" fillId="0" borderId="0" xfId="2" applyFont="1"/>
    <xf numFmtId="2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49" fontId="14" fillId="0" borderId="0" xfId="2" applyNumberFormat="1" applyFont="1"/>
    <xf numFmtId="2" fontId="13" fillId="0" borderId="0" xfId="2" applyNumberFormat="1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49" fontId="14" fillId="2" borderId="0" xfId="0" applyNumberFormat="1" applyFont="1" applyFill="1" applyAlignment="1">
      <alignment horizontal="center" vertical="center"/>
    </xf>
    <xf numFmtId="0" fontId="7" fillId="0" borderId="0" xfId="8" applyFont="1"/>
    <xf numFmtId="0" fontId="7" fillId="0" borderId="0" xfId="8" quotePrefix="1" applyFont="1"/>
    <xf numFmtId="0" fontId="9" fillId="0" borderId="0" xfId="9" applyFont="1"/>
    <xf numFmtId="0" fontId="7" fillId="0" borderId="0" xfId="8" applyFont="1" applyAlignment="1">
      <alignment wrapText="1"/>
    </xf>
    <xf numFmtId="0" fontId="7" fillId="0" borderId="0" xfId="8" applyFont="1" applyAlignment="1">
      <alignment vertical="center"/>
    </xf>
    <xf numFmtId="0" fontId="30" fillId="0" borderId="0" xfId="9" applyFont="1"/>
    <xf numFmtId="0" fontId="17" fillId="0" borderId="0" xfId="9" applyFont="1"/>
    <xf numFmtId="0" fontId="31" fillId="0" borderId="0" xfId="9" applyFont="1"/>
    <xf numFmtId="0" fontId="29" fillId="0" borderId="0" xfId="9"/>
    <xf numFmtId="0" fontId="8" fillId="0" borderId="0" xfId="10"/>
    <xf numFmtId="49" fontId="9" fillId="0" borderId="0" xfId="11" applyNumberFormat="1" applyFont="1" applyAlignment="1"/>
    <xf numFmtId="0" fontId="32" fillId="0" borderId="0" xfId="0" applyFont="1"/>
    <xf numFmtId="0" fontId="29" fillId="0" borderId="0" xfId="13"/>
    <xf numFmtId="0" fontId="7" fillId="0" borderId="0" xfId="9" applyFont="1"/>
    <xf numFmtId="0" fontId="8" fillId="0" borderId="0" xfId="9" applyFont="1"/>
    <xf numFmtId="0" fontId="7" fillId="0" borderId="0" xfId="9" applyFont="1" applyAlignment="1">
      <alignment horizontal="justify" vertical="center"/>
    </xf>
    <xf numFmtId="0" fontId="7" fillId="0" borderId="0" xfId="11" applyFont="1" applyAlignment="1"/>
    <xf numFmtId="0" fontId="7" fillId="0" borderId="0" xfId="11" applyFont="1" applyAlignment="1">
      <alignment horizontal="centerContinuous" vertical="center" wrapText="1"/>
    </xf>
    <xf numFmtId="49" fontId="8" fillId="0" borderId="0" xfId="11" applyNumberFormat="1" applyFont="1" applyAlignment="1"/>
    <xf numFmtId="3" fontId="7" fillId="0" borderId="0" xfId="11" applyNumberFormat="1" applyFont="1" applyAlignment="1"/>
    <xf numFmtId="0" fontId="34" fillId="0" borderId="0" xfId="9" applyFont="1" applyAlignment="1">
      <alignment horizontal="right" vertical="center"/>
    </xf>
    <xf numFmtId="0" fontId="35" fillId="0" borderId="0" xfId="9" applyFont="1" applyAlignment="1">
      <alignment horizontal="center" vertical="center" wrapText="1"/>
    </xf>
    <xf numFmtId="0" fontId="34" fillId="0" borderId="0" xfId="9" applyFont="1"/>
    <xf numFmtId="1" fontId="9" fillId="0" borderId="0" xfId="9" applyNumberFormat="1" applyFont="1" applyAlignment="1">
      <alignment horizontal="center"/>
    </xf>
    <xf numFmtId="168" fontId="8" fillId="0" borderId="0" xfId="9" applyNumberFormat="1" applyFont="1" applyAlignment="1">
      <alignment horizontal="center" vertical="center" wrapText="1"/>
    </xf>
    <xf numFmtId="6" fontId="8" fillId="0" borderId="0" xfId="9" applyNumberFormat="1" applyFont="1" applyAlignment="1">
      <alignment horizontal="right" vertical="center" wrapText="1"/>
    </xf>
    <xf numFmtId="0" fontId="12" fillId="0" borderId="0" xfId="9" applyFont="1" applyAlignment="1">
      <alignment horizontal="center"/>
    </xf>
    <xf numFmtId="6" fontId="6" fillId="0" borderId="0" xfId="9" applyNumberFormat="1" applyFont="1" applyAlignment="1">
      <alignment horizontal="right" vertical="center" wrapText="1"/>
    </xf>
    <xf numFmtId="0" fontId="12" fillId="0" borderId="0" xfId="9" applyFont="1" applyAlignment="1">
      <alignment horizontal="center" vertical="center"/>
    </xf>
    <xf numFmtId="0" fontId="6" fillId="0" borderId="0" xfId="9" applyFont="1" applyAlignment="1">
      <alignment vertical="center" wrapText="1"/>
    </xf>
    <xf numFmtId="0" fontId="6" fillId="0" borderId="0" xfId="9" applyFont="1" applyAlignment="1">
      <alignment horizontal="right" vertical="center" wrapText="1"/>
    </xf>
    <xf numFmtId="0" fontId="12" fillId="0" borderId="0" xfId="9" applyFont="1"/>
    <xf numFmtId="0" fontId="17" fillId="0" borderId="0" xfId="0" applyFont="1"/>
    <xf numFmtId="0" fontId="8" fillId="0" borderId="0" xfId="14" applyFont="1"/>
    <xf numFmtId="0" fontId="37" fillId="0" borderId="0" xfId="0" applyFont="1" applyAlignment="1">
      <alignment horizontal="center" vertical="center" readingOrder="1"/>
    </xf>
    <xf numFmtId="2" fontId="8" fillId="0" borderId="0" xfId="14" applyNumberFormat="1" applyFont="1"/>
    <xf numFmtId="0" fontId="8" fillId="0" borderId="0" xfId="9" applyFont="1" applyAlignment="1">
      <alignment horizontal="center"/>
    </xf>
    <xf numFmtId="14" fontId="39" fillId="0" borderId="0" xfId="10" applyNumberFormat="1" applyFont="1" applyAlignment="1">
      <alignment horizontal="right"/>
    </xf>
    <xf numFmtId="0" fontId="8" fillId="0" borderId="0" xfId="9" applyFont="1" applyAlignment="1">
      <alignment horizontal="right"/>
    </xf>
    <xf numFmtId="2" fontId="38" fillId="0" borderId="0" xfId="9" applyNumberFormat="1" applyFont="1" applyAlignment="1">
      <alignment horizontal="center"/>
    </xf>
    <xf numFmtId="0" fontId="29" fillId="0" borderId="0" xfId="9" applyAlignment="1">
      <alignment horizontal="right"/>
    </xf>
    <xf numFmtId="166" fontId="40" fillId="0" borderId="0" xfId="9" applyNumberFormat="1" applyFont="1" applyAlignment="1">
      <alignment horizontal="center"/>
    </xf>
    <xf numFmtId="14" fontId="45" fillId="0" borderId="0" xfId="10" applyNumberFormat="1" applyFont="1" applyAlignment="1">
      <alignment horizontal="right"/>
    </xf>
    <xf numFmtId="0" fontId="1" fillId="0" borderId="0" xfId="16"/>
    <xf numFmtId="173" fontId="1" fillId="0" borderId="0" xfId="16" applyNumberFormat="1"/>
    <xf numFmtId="0" fontId="1" fillId="0" borderId="0" xfId="16" applyAlignment="1">
      <alignment horizontal="center"/>
    </xf>
    <xf numFmtId="0" fontId="47" fillId="0" borderId="0" xfId="9" applyFont="1"/>
    <xf numFmtId="0" fontId="38" fillId="0" borderId="0" xfId="9" applyFont="1"/>
    <xf numFmtId="0" fontId="36" fillId="0" borderId="0" xfId="9" applyFont="1"/>
    <xf numFmtId="0" fontId="48" fillId="0" borderId="0" xfId="9" applyFont="1"/>
    <xf numFmtId="0" fontId="49" fillId="0" borderId="0" xfId="18" applyFont="1"/>
    <xf numFmtId="0" fontId="8" fillId="0" borderId="0" xfId="18" applyFont="1"/>
    <xf numFmtId="0" fontId="7" fillId="0" borderId="0" xfId="18" applyFont="1"/>
    <xf numFmtId="0" fontId="1" fillId="0" borderId="0" xfId="18"/>
    <xf numFmtId="0" fontId="9" fillId="0" borderId="0" xfId="18" applyFont="1"/>
    <xf numFmtId="14" fontId="8" fillId="0" borderId="0" xfId="18" applyNumberFormat="1" applyFont="1"/>
    <xf numFmtId="0" fontId="8" fillId="0" borderId="0" xfId="22" applyFont="1"/>
    <xf numFmtId="0" fontId="1" fillId="0" borderId="0" xfId="20"/>
    <xf numFmtId="0" fontId="13" fillId="0" borderId="0" xfId="20" applyFont="1"/>
    <xf numFmtId="14" fontId="50" fillId="0" borderId="0" xfId="20" applyNumberFormat="1" applyFont="1"/>
    <xf numFmtId="0" fontId="11" fillId="0" borderId="0" xfId="22" applyFont="1"/>
    <xf numFmtId="0" fontId="51" fillId="0" borderId="0" xfId="20" applyFont="1"/>
    <xf numFmtId="175" fontId="8" fillId="0" borderId="0" xfId="22" applyNumberFormat="1" applyFont="1"/>
    <xf numFmtId="0" fontId="6" fillId="0" borderId="0" xfId="24" applyFont="1"/>
    <xf numFmtId="0" fontId="46" fillId="0" borderId="0" xfId="28" applyFont="1"/>
    <xf numFmtId="0" fontId="1" fillId="0" borderId="0" xfId="29"/>
    <xf numFmtId="0" fontId="9" fillId="0" borderId="0" xfId="10" applyFont="1"/>
    <xf numFmtId="1" fontId="8" fillId="0" borderId="0" xfId="10" applyNumberFormat="1" applyAlignment="1">
      <alignment horizontal="center"/>
    </xf>
    <xf numFmtId="2" fontId="8" fillId="0" borderId="0" xfId="10" applyNumberFormat="1" applyAlignment="1">
      <alignment horizontal="center" vertical="center"/>
    </xf>
    <xf numFmtId="4" fontId="8" fillId="0" borderId="0" xfId="10" applyNumberFormat="1" applyAlignment="1">
      <alignment horizontal="center" vertical="center"/>
    </xf>
    <xf numFmtId="3" fontId="8" fillId="0" borderId="0" xfId="10" applyNumberFormat="1"/>
    <xf numFmtId="0" fontId="8" fillId="0" borderId="0" xfId="31" applyFont="1"/>
    <xf numFmtId="0" fontId="11" fillId="0" borderId="0" xfId="9" applyFont="1" applyAlignment="1">
      <alignment horizontal="left" vertical="center"/>
    </xf>
    <xf numFmtId="171" fontId="8" fillId="0" borderId="0" xfId="8" applyNumberFormat="1" applyFont="1" applyAlignment="1">
      <alignment horizontal="center"/>
    </xf>
    <xf numFmtId="0" fontId="45" fillId="0" borderId="0" xfId="8" applyFont="1"/>
    <xf numFmtId="0" fontId="11" fillId="0" borderId="0" xfId="8" applyFont="1"/>
    <xf numFmtId="0" fontId="29" fillId="0" borderId="0" xfId="32"/>
    <xf numFmtId="0" fontId="56" fillId="0" borderId="0" xfId="33"/>
    <xf numFmtId="10" fontId="0" fillId="0" borderId="0" xfId="1" applyNumberFormat="1" applyFont="1"/>
    <xf numFmtId="0" fontId="34" fillId="0" borderId="0" xfId="32" applyFont="1"/>
    <xf numFmtId="0" fontId="55" fillId="0" borderId="0" xfId="32" applyFont="1" applyAlignment="1">
      <alignment vertical="center" readingOrder="1"/>
    </xf>
    <xf numFmtId="0" fontId="1" fillId="0" borderId="0" xfId="36"/>
    <xf numFmtId="2" fontId="1" fillId="0" borderId="0" xfId="36" applyNumberFormat="1" applyAlignment="1">
      <alignment vertical="center"/>
    </xf>
    <xf numFmtId="0" fontId="8" fillId="0" borderId="0" xfId="36" applyFont="1"/>
    <xf numFmtId="3" fontId="1" fillId="0" borderId="0" xfId="36" applyNumberFormat="1"/>
    <xf numFmtId="14" fontId="63" fillId="0" borderId="0" xfId="10" applyNumberFormat="1" applyFont="1" applyAlignment="1">
      <alignment horizontal="right"/>
    </xf>
    <xf numFmtId="0" fontId="38" fillId="6" borderId="0" xfId="9" applyFont="1" applyFill="1" applyAlignment="1">
      <alignment horizontal="right"/>
    </xf>
    <xf numFmtId="0" fontId="64" fillId="0" borderId="0" xfId="16" applyFont="1" applyAlignment="1">
      <alignment horizontal="center" vertical="center"/>
    </xf>
    <xf numFmtId="165" fontId="0" fillId="0" borderId="0" xfId="17" applyNumberFormat="1" applyFont="1"/>
    <xf numFmtId="2" fontId="1" fillId="0" borderId="0" xfId="16" applyNumberFormat="1"/>
    <xf numFmtId="3" fontId="38" fillId="0" borderId="0" xfId="17" applyNumberFormat="1" applyFont="1"/>
    <xf numFmtId="0" fontId="67" fillId="0" borderId="0" xfId="20" applyFont="1"/>
    <xf numFmtId="0" fontId="68" fillId="0" borderId="0" xfId="20" applyFont="1"/>
    <xf numFmtId="0" fontId="69" fillId="0" borderId="0" xfId="20" applyFont="1" applyAlignment="1">
      <alignment horizontal="right"/>
    </xf>
    <xf numFmtId="164" fontId="69" fillId="0" borderId="0" xfId="20" applyNumberFormat="1" applyFont="1" applyAlignment="1">
      <alignment horizontal="center" vertical="center"/>
    </xf>
    <xf numFmtId="2" fontId="69" fillId="0" borderId="0" xfId="20" applyNumberFormat="1" applyFont="1" applyAlignment="1">
      <alignment horizontal="center"/>
    </xf>
    <xf numFmtId="2" fontId="1" fillId="0" borderId="0" xfId="20" applyNumberFormat="1" applyAlignment="1">
      <alignment horizontal="center"/>
    </xf>
    <xf numFmtId="0" fontId="70" fillId="0" borderId="0" xfId="25" applyFont="1"/>
    <xf numFmtId="14" fontId="39" fillId="0" borderId="0" xfId="10" applyNumberFormat="1" applyFont="1"/>
    <xf numFmtId="0" fontId="71" fillId="0" borderId="0" xfId="25" applyFont="1"/>
    <xf numFmtId="0" fontId="72" fillId="0" borderId="0" xfId="25" applyFont="1"/>
    <xf numFmtId="169" fontId="65" fillId="0" borderId="0" xfId="24" applyNumberFormat="1" applyFont="1" applyAlignment="1">
      <alignment horizontal="center"/>
    </xf>
    <xf numFmtId="171" fontId="65" fillId="0" borderId="0" xfId="24" applyNumberFormat="1" applyFont="1" applyAlignment="1">
      <alignment horizontal="center"/>
    </xf>
    <xf numFmtId="0" fontId="74" fillId="0" borderId="0" xfId="24" applyFont="1"/>
    <xf numFmtId="0" fontId="65" fillId="0" borderId="0" xfId="24" applyFont="1"/>
    <xf numFmtId="0" fontId="75" fillId="0" borderId="0" xfId="9" applyFont="1"/>
    <xf numFmtId="174" fontId="8" fillId="0" borderId="0" xfId="10" applyNumberFormat="1" applyAlignment="1">
      <alignment horizontal="center" vertical="center"/>
    </xf>
    <xf numFmtId="14" fontId="63" fillId="2" borderId="0" xfId="10" applyNumberFormat="1" applyFont="1" applyFill="1" applyAlignment="1">
      <alignment horizontal="right"/>
    </xf>
    <xf numFmtId="0" fontId="1" fillId="0" borderId="0" xfId="27"/>
    <xf numFmtId="165" fontId="38" fillId="0" borderId="0" xfId="9" applyNumberFormat="1" applyFont="1" applyAlignment="1">
      <alignment horizontal="center"/>
    </xf>
    <xf numFmtId="0" fontId="1" fillId="0" borderId="0" xfId="28"/>
    <xf numFmtId="0" fontId="48" fillId="0" borderId="0" xfId="28" applyFont="1"/>
    <xf numFmtId="0" fontId="1" fillId="8" borderId="25" xfId="28" applyFill="1" applyBorder="1" applyAlignment="1">
      <alignment horizontal="center"/>
    </xf>
    <xf numFmtId="0" fontId="1" fillId="9" borderId="35" xfId="28" applyFill="1" applyBorder="1" applyAlignment="1">
      <alignment horizontal="center"/>
    </xf>
    <xf numFmtId="171" fontId="0" fillId="0" borderId="38" xfId="28" applyNumberFormat="1" applyFont="1" applyBorder="1" applyAlignment="1">
      <alignment horizontal="center"/>
    </xf>
    <xf numFmtId="171" fontId="38" fillId="0" borderId="41" xfId="28" applyNumberFormat="1" applyFont="1" applyBorder="1" applyAlignment="1">
      <alignment horizontal="center"/>
    </xf>
    <xf numFmtId="171" fontId="38" fillId="0" borderId="39" xfId="28" applyNumberFormat="1" applyFont="1" applyBorder="1" applyAlignment="1">
      <alignment horizontal="center"/>
    </xf>
    <xf numFmtId="171" fontId="38" fillId="0" borderId="43" xfId="28" applyNumberFormat="1" applyFont="1" applyBorder="1" applyAlignment="1">
      <alignment horizontal="center"/>
    </xf>
    <xf numFmtId="171" fontId="14" fillId="0" borderId="44" xfId="28" applyNumberFormat="1" applyFont="1" applyBorder="1" applyAlignment="1">
      <alignment horizontal="center"/>
    </xf>
    <xf numFmtId="171" fontId="53" fillId="0" borderId="43" xfId="28" applyNumberFormat="1" applyFont="1" applyBorder="1" applyAlignment="1">
      <alignment horizontal="center"/>
    </xf>
    <xf numFmtId="14" fontId="77" fillId="0" borderId="0" xfId="9" applyNumberFormat="1" applyFont="1"/>
    <xf numFmtId="14" fontId="77" fillId="0" borderId="0" xfId="9" applyNumberFormat="1" applyFont="1" applyAlignment="1">
      <alignment horizontal="right"/>
    </xf>
    <xf numFmtId="165" fontId="66" fillId="0" borderId="0" xfId="9" applyNumberFormat="1" applyFont="1"/>
    <xf numFmtId="0" fontId="78" fillId="0" borderId="0" xfId="9" applyFont="1"/>
    <xf numFmtId="14" fontId="79" fillId="0" borderId="0" xfId="9" applyNumberFormat="1" applyFont="1"/>
    <xf numFmtId="14" fontId="79" fillId="0" borderId="0" xfId="9" applyNumberFormat="1" applyFont="1" applyAlignment="1">
      <alignment horizontal="right"/>
    </xf>
    <xf numFmtId="0" fontId="48" fillId="0" borderId="0" xfId="38" applyFont="1"/>
    <xf numFmtId="0" fontId="38" fillId="6" borderId="0" xfId="9" applyFont="1" applyFill="1" applyAlignment="1">
      <alignment horizontal="center"/>
    </xf>
    <xf numFmtId="0" fontId="8" fillId="9" borderId="0" xfId="10" applyFill="1"/>
    <xf numFmtId="3" fontId="8" fillId="9" borderId="0" xfId="10" applyNumberFormat="1" applyFill="1"/>
    <xf numFmtId="0" fontId="54" fillId="0" borderId="0" xfId="10" applyFont="1"/>
    <xf numFmtId="3" fontId="54" fillId="0" borderId="0" xfId="10" applyNumberFormat="1" applyFont="1"/>
    <xf numFmtId="0" fontId="1" fillId="0" borderId="0" xfId="15"/>
    <xf numFmtId="2" fontId="65" fillId="0" borderId="0" xfId="15" applyNumberFormat="1" applyFont="1" applyAlignment="1">
      <alignment horizontal="center"/>
    </xf>
    <xf numFmtId="2" fontId="1" fillId="0" borderId="0" xfId="15" applyNumberFormat="1" applyAlignment="1">
      <alignment horizontal="center"/>
    </xf>
    <xf numFmtId="2" fontId="81" fillId="6" borderId="0" xfId="9" applyNumberFormat="1" applyFont="1" applyFill="1" applyAlignment="1">
      <alignment horizontal="center"/>
    </xf>
    <xf numFmtId="0" fontId="82" fillId="0" borderId="0" xfId="15" applyFont="1"/>
    <xf numFmtId="166" fontId="1" fillId="0" borderId="0" xfId="15" applyNumberFormat="1"/>
    <xf numFmtId="0" fontId="1" fillId="0" borderId="0" xfId="39"/>
    <xf numFmtId="0" fontId="46" fillId="0" borderId="0" xfId="39" applyFont="1"/>
    <xf numFmtId="0" fontId="1" fillId="0" borderId="0" xfId="41"/>
    <xf numFmtId="0" fontId="53" fillId="0" borderId="0" xfId="39" applyFont="1"/>
    <xf numFmtId="171" fontId="1" fillId="0" borderId="0" xfId="39" applyNumberFormat="1" applyAlignment="1">
      <alignment horizontal="center"/>
    </xf>
    <xf numFmtId="49" fontId="46" fillId="0" borderId="0" xfId="39" applyNumberFormat="1" applyFont="1" applyAlignment="1">
      <alignment horizontal="center"/>
    </xf>
    <xf numFmtId="165" fontId="1" fillId="0" borderId="0" xfId="39" applyNumberFormat="1" applyAlignment="1">
      <alignment horizontal="center"/>
    </xf>
    <xf numFmtId="0" fontId="83" fillId="0" borderId="0" xfId="0" applyFont="1" applyAlignment="1">
      <alignment horizontal="left" indent="2"/>
    </xf>
    <xf numFmtId="0" fontId="84" fillId="0" borderId="0" xfId="0" applyFont="1" applyAlignment="1">
      <alignment horizontal="left" indent="4"/>
    </xf>
    <xf numFmtId="0" fontId="18" fillId="0" borderId="0" xfId="3" applyAlignment="1" applyProtection="1">
      <alignment horizontal="right" indent="1"/>
    </xf>
    <xf numFmtId="0" fontId="18" fillId="16" borderId="0" xfId="3" applyFill="1" applyAlignment="1" applyProtection="1">
      <alignment horizontal="right" indent="1"/>
    </xf>
    <xf numFmtId="0" fontId="0" fillId="0" borderId="0" xfId="0" applyAlignment="1">
      <alignment horizontal="left" indent="1"/>
    </xf>
    <xf numFmtId="0" fontId="18" fillId="0" borderId="0" xfId="3" applyFill="1" applyAlignment="1" applyProtection="1">
      <alignment horizontal="right" indent="1"/>
    </xf>
    <xf numFmtId="0" fontId="85" fillId="0" borderId="0" xfId="0" applyFont="1" applyAlignment="1">
      <alignment horizontal="left" indent="4"/>
    </xf>
    <xf numFmtId="0" fontId="18" fillId="0" borderId="0" xfId="3" applyAlignment="1" applyProtection="1">
      <alignment horizontal="center"/>
    </xf>
    <xf numFmtId="0" fontId="18" fillId="0" borderId="0" xfId="3" applyAlignment="1" applyProtection="1">
      <alignment horizontal="centerContinuous"/>
    </xf>
    <xf numFmtId="0" fontId="86" fillId="0" borderId="0" xfId="0" applyFont="1" applyAlignment="1">
      <alignment horizontal="left" indent="4"/>
    </xf>
    <xf numFmtId="0" fontId="87" fillId="0" borderId="0" xfId="0" applyFont="1" applyAlignment="1">
      <alignment horizontal="left" indent="4"/>
    </xf>
    <xf numFmtId="0" fontId="88" fillId="0" borderId="0" xfId="0" applyFont="1" applyAlignment="1">
      <alignment horizontal="left" indent="2"/>
    </xf>
    <xf numFmtId="0" fontId="89" fillId="0" borderId="0" xfId="0" applyFont="1"/>
    <xf numFmtId="0" fontId="18" fillId="0" borderId="0" xfId="3" applyAlignment="1" applyProtection="1"/>
    <xf numFmtId="0" fontId="13" fillId="0" borderId="0" xfId="0" applyFont="1"/>
    <xf numFmtId="0" fontId="90" fillId="0" borderId="0" xfId="0" applyFont="1"/>
    <xf numFmtId="0" fontId="93" fillId="0" borderId="0" xfId="9" applyFont="1"/>
    <xf numFmtId="0" fontId="54" fillId="0" borderId="0" xfId="14" applyFont="1"/>
    <xf numFmtId="0" fontId="54" fillId="0" borderId="0" xfId="8" applyFont="1"/>
    <xf numFmtId="0" fontId="54" fillId="0" borderId="0" xfId="0" applyFont="1"/>
    <xf numFmtId="0" fontId="13" fillId="0" borderId="0" xfId="0" applyFont="1" applyAlignment="1">
      <alignment horizontal="right"/>
    </xf>
    <xf numFmtId="0" fontId="93" fillId="0" borderId="0" xfId="32" applyFont="1"/>
    <xf numFmtId="0" fontId="93" fillId="0" borderId="0" xfId="13" applyFont="1"/>
    <xf numFmtId="0" fontId="13" fillId="0" borderId="0" xfId="16" applyFont="1"/>
    <xf numFmtId="165" fontId="93" fillId="0" borderId="0" xfId="1" applyNumberFormat="1" applyFont="1" applyAlignment="1">
      <alignment horizontal="center" vertical="center"/>
    </xf>
    <xf numFmtId="165" fontId="93" fillId="0" borderId="0" xfId="1" applyNumberFormat="1" applyFont="1" applyAlignment="1">
      <alignment horizontal="center"/>
    </xf>
    <xf numFmtId="0" fontId="93" fillId="0" borderId="0" xfId="9" applyFont="1" applyAlignment="1">
      <alignment horizontal="center"/>
    </xf>
    <xf numFmtId="0" fontId="103" fillId="0" borderId="0" xfId="20" applyFont="1"/>
    <xf numFmtId="0" fontId="54" fillId="0" borderId="0" xfId="22" applyFont="1"/>
    <xf numFmtId="0" fontId="90" fillId="0" borderId="0" xfId="25" applyFont="1"/>
    <xf numFmtId="0" fontId="103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3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indent="1"/>
    </xf>
    <xf numFmtId="0" fontId="112" fillId="0" borderId="0" xfId="9" applyFont="1"/>
    <xf numFmtId="0" fontId="54" fillId="0" borderId="0" xfId="31" applyFont="1"/>
    <xf numFmtId="9" fontId="30" fillId="0" borderId="0" xfId="1" applyFont="1"/>
    <xf numFmtId="10" fontId="30" fillId="0" borderId="0" xfId="1" applyNumberFormat="1" applyFont="1"/>
    <xf numFmtId="0" fontId="113" fillId="0" borderId="0" xfId="9" applyFont="1"/>
    <xf numFmtId="3" fontId="54" fillId="0" borderId="0" xfId="9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2" fontId="33" fillId="0" borderId="0" xfId="0" applyNumberFormat="1" applyFont="1" applyAlignment="1">
      <alignment horizontal="right"/>
    </xf>
    <xf numFmtId="184" fontId="8" fillId="0" borderId="0" xfId="0" applyNumberFormat="1" applyFont="1"/>
    <xf numFmtId="0" fontId="65" fillId="0" borderId="0" xfId="36" applyFont="1"/>
    <xf numFmtId="10" fontId="65" fillId="0" borderId="0" xfId="36" applyNumberFormat="1" applyFont="1" applyAlignment="1">
      <alignment horizontal="center"/>
    </xf>
    <xf numFmtId="0" fontId="81" fillId="0" borderId="0" xfId="9" applyFont="1"/>
    <xf numFmtId="10" fontId="80" fillId="0" borderId="0" xfId="9" applyNumberFormat="1" applyFont="1" applyAlignment="1">
      <alignment horizontal="center"/>
    </xf>
    <xf numFmtId="2" fontId="80" fillId="0" borderId="0" xfId="9" applyNumberFormat="1" applyFont="1" applyAlignment="1">
      <alignment horizontal="center"/>
    </xf>
    <xf numFmtId="171" fontId="80" fillId="0" borderId="0" xfId="9" applyNumberFormat="1" applyFont="1" applyAlignment="1">
      <alignment horizontal="center"/>
    </xf>
    <xf numFmtId="0" fontId="114" fillId="0" borderId="0" xfId="15" applyFont="1"/>
    <xf numFmtId="10" fontId="114" fillId="0" borderId="0" xfId="15" applyNumberFormat="1" applyFont="1"/>
    <xf numFmtId="10" fontId="115" fillId="0" borderId="0" xfId="29" applyNumberFormat="1" applyFont="1"/>
    <xf numFmtId="0" fontId="98" fillId="0" borderId="0" xfId="27" applyFont="1"/>
    <xf numFmtId="0" fontId="81" fillId="0" borderId="0" xfId="9" applyFont="1" applyAlignment="1">
      <alignment horizontal="right"/>
    </xf>
    <xf numFmtId="0" fontId="81" fillId="0" borderId="0" xfId="9" applyFont="1" applyAlignment="1">
      <alignment horizontal="left"/>
    </xf>
    <xf numFmtId="0" fontId="13" fillId="0" borderId="0" xfId="28" applyFont="1"/>
    <xf numFmtId="180" fontId="81" fillId="0" borderId="0" xfId="9" applyNumberFormat="1" applyFont="1" applyAlignment="1">
      <alignment horizontal="left"/>
    </xf>
    <xf numFmtId="189" fontId="8" fillId="0" borderId="0" xfId="31" applyNumberFormat="1" applyFont="1"/>
    <xf numFmtId="0" fontId="21" fillId="0" borderId="0" xfId="0" applyFont="1" applyAlignment="1">
      <alignment vertical="center" textRotation="90"/>
    </xf>
    <xf numFmtId="0" fontId="5" fillId="0" borderId="0" xfId="0" applyFont="1" applyAlignment="1">
      <alignment vertical="center"/>
    </xf>
    <xf numFmtId="10" fontId="62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14" applyFont="1" applyAlignment="1">
      <alignment horizontal="centerContinuous"/>
    </xf>
    <xf numFmtId="0" fontId="118" fillId="0" borderId="0" xfId="0" applyFont="1"/>
    <xf numFmtId="0" fontId="14" fillId="0" borderId="0" xfId="0" applyFont="1"/>
    <xf numFmtId="171" fontId="0" fillId="0" borderId="45" xfId="28" applyNumberFormat="1" applyFont="1" applyBorder="1" applyAlignment="1">
      <alignment horizontal="center"/>
    </xf>
    <xf numFmtId="0" fontId="81" fillId="0" borderId="0" xfId="9" applyFont="1" applyAlignment="1">
      <alignment horizontal="left" indent="1"/>
    </xf>
    <xf numFmtId="0" fontId="121" fillId="0" borderId="0" xfId="0" applyFont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11" borderId="0" xfId="0" applyFill="1"/>
    <xf numFmtId="0" fontId="21" fillId="0" borderId="0" xfId="9" applyFont="1" applyAlignment="1">
      <alignment vertical="center" textRotation="90"/>
    </xf>
    <xf numFmtId="0" fontId="41" fillId="0" borderId="0" xfId="9" applyFont="1" applyAlignment="1">
      <alignment vertical="center" wrapText="1"/>
    </xf>
    <xf numFmtId="183" fontId="43" fillId="0" borderId="0" xfId="9" applyNumberFormat="1" applyFont="1" applyAlignment="1">
      <alignment horizontal="center" vertical="center"/>
    </xf>
    <xf numFmtId="189" fontId="62" fillId="0" borderId="0" xfId="9" applyNumberFormat="1" applyFont="1" applyAlignment="1">
      <alignment vertical="center"/>
    </xf>
    <xf numFmtId="10" fontId="40" fillId="0" borderId="0" xfId="9" applyNumberFormat="1" applyFont="1" applyAlignment="1">
      <alignment horizontal="center"/>
    </xf>
    <xf numFmtId="0" fontId="122" fillId="0" borderId="0" xfId="0" applyFont="1"/>
    <xf numFmtId="0" fontId="122" fillId="0" borderId="0" xfId="0" applyFont="1" applyAlignment="1">
      <alignment vertical="center"/>
    </xf>
    <xf numFmtId="0" fontId="123" fillId="0" borderId="0" xfId="0" applyFont="1"/>
    <xf numFmtId="0" fontId="123" fillId="0" borderId="0" xfId="9" applyFont="1"/>
    <xf numFmtId="0" fontId="54" fillId="0" borderId="0" xfId="0" applyFont="1" applyAlignment="1">
      <alignment horizontal="left"/>
    </xf>
    <xf numFmtId="0" fontId="54" fillId="0" borderId="0" xfId="0" applyFont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/>
    </xf>
    <xf numFmtId="0" fontId="54" fillId="0" borderId="0" xfId="0" applyFont="1" applyAlignment="1">
      <alignment horizontal="left" vertical="center" wrapText="1"/>
    </xf>
    <xf numFmtId="0" fontId="123" fillId="0" borderId="0" xfId="0" applyFont="1" applyAlignment="1">
      <alignment horizontal="left"/>
    </xf>
    <xf numFmtId="0" fontId="122" fillId="0" borderId="0" xfId="2" applyFont="1"/>
    <xf numFmtId="0" fontId="123" fillId="0" borderId="0" xfId="2" applyFont="1"/>
    <xf numFmtId="0" fontId="125" fillId="0" borderId="0" xfId="2" applyFont="1"/>
    <xf numFmtId="49" fontId="119" fillId="0" borderId="0" xfId="3" applyNumberFormat="1" applyFont="1" applyFill="1" applyBorder="1" applyAlignment="1" applyProtection="1"/>
    <xf numFmtId="0" fontId="126" fillId="0" borderId="0" xfId="2" applyFont="1"/>
    <xf numFmtId="0" fontId="128" fillId="0" borderId="0" xfId="0" applyFont="1"/>
    <xf numFmtId="0" fontId="129" fillId="0" borderId="0" xfId="0" applyFont="1"/>
    <xf numFmtId="165" fontId="13" fillId="0" borderId="0" xfId="0" applyNumberFormat="1" applyFont="1" applyAlignment="1">
      <alignment horizontal="center"/>
    </xf>
    <xf numFmtId="0" fontId="93" fillId="0" borderId="0" xfId="32" applyFont="1" applyAlignment="1">
      <alignment horizontal="right"/>
    </xf>
    <xf numFmtId="0" fontId="54" fillId="0" borderId="0" xfId="32" applyFont="1"/>
    <xf numFmtId="0" fontId="13" fillId="0" borderId="0" xfId="0" applyFont="1" applyAlignment="1">
      <alignment horizontal="center" vertical="center"/>
    </xf>
    <xf numFmtId="0" fontId="54" fillId="0" borderId="0" xfId="32" applyFont="1" applyAlignment="1">
      <alignment horizontal="center" vertical="center"/>
    </xf>
    <xf numFmtId="2" fontId="54" fillId="0" borderId="0" xfId="32" applyNumberFormat="1" applyFont="1" applyAlignment="1">
      <alignment horizontal="center" vertical="center"/>
    </xf>
    <xf numFmtId="0" fontId="93" fillId="0" borderId="0" xfId="32" applyFont="1" applyAlignment="1">
      <alignment wrapText="1"/>
    </xf>
    <xf numFmtId="165" fontId="54" fillId="0" borderId="0" xfId="32" applyNumberFormat="1" applyFont="1" applyAlignment="1">
      <alignment horizontal="center" vertical="center"/>
    </xf>
    <xf numFmtId="0" fontId="93" fillId="0" borderId="0" xfId="9" applyFont="1" applyAlignment="1">
      <alignment horizontal="right"/>
    </xf>
    <xf numFmtId="0" fontId="130" fillId="0" borderId="0" xfId="9" applyFont="1"/>
    <xf numFmtId="0" fontId="131" fillId="0" borderId="0" xfId="9" applyFont="1"/>
    <xf numFmtId="0" fontId="122" fillId="0" borderId="0" xfId="9" applyFont="1" applyAlignment="1">
      <alignment horizontal="center" vertical="center"/>
    </xf>
    <xf numFmtId="0" fontId="97" fillId="0" borderId="0" xfId="9" applyFont="1" applyAlignment="1">
      <alignment horizontal="center" vertical="center"/>
    </xf>
    <xf numFmtId="0" fontId="122" fillId="0" borderId="1" xfId="10" applyFont="1" applyBorder="1"/>
    <xf numFmtId="49" fontId="125" fillId="0" borderId="0" xfId="11" applyNumberFormat="1" applyFont="1" applyAlignment="1"/>
    <xf numFmtId="0" fontId="123" fillId="0" borderId="30" xfId="8" applyFont="1" applyBorder="1" applyAlignment="1">
      <alignment horizontal="left"/>
    </xf>
    <xf numFmtId="0" fontId="123" fillId="0" borderId="30" xfId="10" applyFont="1" applyBorder="1" applyAlignment="1">
      <alignment horizontal="center"/>
    </xf>
    <xf numFmtId="0" fontId="122" fillId="0" borderId="0" xfId="10" applyFont="1" applyAlignment="1">
      <alignment horizontal="left"/>
    </xf>
    <xf numFmtId="0" fontId="122" fillId="0" borderId="0" xfId="8" applyFont="1"/>
    <xf numFmtId="0" fontId="122" fillId="0" borderId="0" xfId="10" applyFont="1"/>
    <xf numFmtId="14" fontId="123" fillId="0" borderId="30" xfId="10" applyNumberFormat="1" applyFont="1" applyBorder="1" applyAlignment="1">
      <alignment horizontal="center"/>
    </xf>
    <xf numFmtId="0" fontId="122" fillId="0" borderId="30" xfId="32" applyFont="1" applyBorder="1"/>
    <xf numFmtId="0" fontId="128" fillId="0" borderId="30" xfId="0" applyFont="1" applyBorder="1" applyAlignment="1">
      <alignment horizontal="center" vertical="center"/>
    </xf>
    <xf numFmtId="0" fontId="122" fillId="0" borderId="30" xfId="32" applyFont="1" applyBorder="1" applyAlignment="1">
      <alignment horizontal="center" vertical="center"/>
    </xf>
    <xf numFmtId="0" fontId="123" fillId="0" borderId="30" xfId="32" applyFont="1" applyBorder="1" applyAlignment="1">
      <alignment horizontal="center" vertical="center"/>
    </xf>
    <xf numFmtId="0" fontId="132" fillId="0" borderId="0" xfId="0" applyFont="1"/>
    <xf numFmtId="0" fontId="125" fillId="0" borderId="0" xfId="9" applyFont="1"/>
    <xf numFmtId="2" fontId="122" fillId="0" borderId="0" xfId="8" applyNumberFormat="1" applyFont="1" applyAlignment="1">
      <alignment horizontal="right"/>
    </xf>
    <xf numFmtId="2" fontId="122" fillId="0" borderId="0" xfId="10" applyNumberFormat="1" applyFont="1" applyAlignment="1">
      <alignment horizontal="right"/>
    </xf>
    <xf numFmtId="0" fontId="123" fillId="0" borderId="30" xfId="8" applyFont="1" applyBorder="1" applyAlignment="1">
      <alignment horizontal="center"/>
    </xf>
    <xf numFmtId="0" fontId="125" fillId="0" borderId="0" xfId="0" applyFont="1" applyAlignment="1">
      <alignment horizontal="left"/>
    </xf>
    <xf numFmtId="1" fontId="122" fillId="0" borderId="0" xfId="8" applyNumberFormat="1" applyFont="1" applyAlignment="1">
      <alignment horizontal="right"/>
    </xf>
    <xf numFmtId="1" fontId="122" fillId="0" borderId="0" xfId="10" applyNumberFormat="1" applyFont="1" applyAlignment="1">
      <alignment horizontal="right"/>
    </xf>
    <xf numFmtId="0" fontId="123" fillId="0" borderId="3" xfId="10" applyFont="1" applyBorder="1" applyAlignment="1">
      <alignment horizontal="left"/>
    </xf>
    <xf numFmtId="0" fontId="122" fillId="0" borderId="0" xfId="8" applyFont="1" applyAlignment="1">
      <alignment horizontal="left"/>
    </xf>
    <xf numFmtId="0" fontId="122" fillId="0" borderId="0" xfId="10" applyFont="1" applyAlignment="1">
      <alignment horizontal="right"/>
    </xf>
    <xf numFmtId="0" fontId="125" fillId="0" borderId="0" xfId="0" applyFont="1"/>
    <xf numFmtId="0" fontId="123" fillId="0" borderId="8" xfId="8" applyFont="1" applyBorder="1" applyAlignment="1">
      <alignment horizontal="left"/>
    </xf>
    <xf numFmtId="0" fontId="123" fillId="0" borderId="8" xfId="10" applyFont="1" applyBorder="1" applyAlignment="1">
      <alignment horizontal="centerContinuous"/>
    </xf>
    <xf numFmtId="0" fontId="123" fillId="0" borderId="8" xfId="8" applyFont="1" applyBorder="1" applyAlignment="1">
      <alignment horizontal="centerContinuous"/>
    </xf>
    <xf numFmtId="1" fontId="133" fillId="0" borderId="3" xfId="8" applyNumberFormat="1" applyFont="1" applyBorder="1" applyAlignment="1">
      <alignment horizontal="center"/>
    </xf>
    <xf numFmtId="1" fontId="133" fillId="0" borderId="3" xfId="10" applyNumberFormat="1" applyFont="1" applyBorder="1" applyAlignment="1">
      <alignment horizontal="center"/>
    </xf>
    <xf numFmtId="0" fontId="133" fillId="0" borderId="3" xfId="10" applyFont="1" applyBorder="1" applyAlignment="1">
      <alignment horizontal="center"/>
    </xf>
    <xf numFmtId="1" fontId="122" fillId="0" borderId="0" xfId="10" applyNumberFormat="1" applyFont="1"/>
    <xf numFmtId="1" fontId="122" fillId="0" borderId="0" xfId="8" applyNumberFormat="1" applyFont="1"/>
    <xf numFmtId="0" fontId="123" fillId="0" borderId="0" xfId="0" applyFont="1" applyAlignment="1">
      <alignment horizontal="left" vertical="center"/>
    </xf>
    <xf numFmtId="0" fontId="125" fillId="0" borderId="0" xfId="0" applyFont="1" applyAlignment="1">
      <alignment horizontal="left" vertical="center"/>
    </xf>
    <xf numFmtId="0" fontId="73" fillId="0" borderId="0" xfId="0" applyFont="1" applyAlignment="1">
      <alignment horizontal="center" vertical="center" wrapText="1"/>
    </xf>
    <xf numFmtId="0" fontId="134" fillId="0" borderId="0" xfId="0" applyFont="1" applyAlignment="1">
      <alignment vertical="center" wrapText="1"/>
    </xf>
    <xf numFmtId="167" fontId="134" fillId="0" borderId="0" xfId="0" applyNumberFormat="1" applyFont="1"/>
    <xf numFmtId="190" fontId="134" fillId="0" borderId="0" xfId="0" applyNumberFormat="1" applyFont="1"/>
    <xf numFmtId="0" fontId="122" fillId="0" borderId="25" xfId="0" applyFont="1" applyBorder="1"/>
    <xf numFmtId="0" fontId="123" fillId="0" borderId="30" xfId="0" applyFont="1" applyBorder="1" applyAlignment="1">
      <alignment horizontal="center" vertical="center" wrapText="1"/>
    </xf>
    <xf numFmtId="0" fontId="123" fillId="0" borderId="30" xfId="0" applyFont="1" applyBorder="1" applyAlignment="1">
      <alignment vertical="center" wrapText="1"/>
    </xf>
    <xf numFmtId="2" fontId="127" fillId="0" borderId="25" xfId="0" applyNumberFormat="1" applyFont="1" applyBorder="1"/>
    <xf numFmtId="2" fontId="127" fillId="0" borderId="0" xfId="0" applyNumberFormat="1" applyFont="1"/>
    <xf numFmtId="2" fontId="31" fillId="0" borderId="0" xfId="0" applyNumberFormat="1" applyFont="1" applyAlignment="1">
      <alignment horizontal="right" wrapText="1"/>
    </xf>
    <xf numFmtId="0" fontId="99" fillId="17" borderId="0" xfId="0" applyFont="1" applyFill="1" applyAlignment="1">
      <alignment horizontal="left" vertical="center" indent="1"/>
    </xf>
    <xf numFmtId="0" fontId="99" fillId="0" borderId="0" xfId="0" applyFont="1" applyAlignment="1">
      <alignment horizontal="left" vertical="center" indent="1"/>
    </xf>
    <xf numFmtId="0" fontId="121" fillId="0" borderId="0" xfId="13" applyFont="1"/>
    <xf numFmtId="0" fontId="122" fillId="0" borderId="0" xfId="13" applyFont="1"/>
    <xf numFmtId="0" fontId="38" fillId="0" borderId="0" xfId="13" applyFont="1"/>
    <xf numFmtId="0" fontId="134" fillId="0" borderId="0" xfId="13" applyFont="1"/>
    <xf numFmtId="0" fontId="123" fillId="0" borderId="0" xfId="32" applyFont="1"/>
    <xf numFmtId="0" fontId="125" fillId="0" borderId="0" xfId="32" applyFont="1"/>
    <xf numFmtId="3" fontId="13" fillId="0" borderId="0" xfId="36" applyNumberFormat="1" applyFont="1" applyAlignment="1">
      <alignment horizontal="right"/>
    </xf>
    <xf numFmtId="0" fontId="54" fillId="0" borderId="0" xfId="36" applyFont="1" applyAlignment="1">
      <alignment horizontal="center" vertical="center"/>
    </xf>
    <xf numFmtId="0" fontId="100" fillId="0" borderId="0" xfId="36" applyFont="1" applyAlignment="1">
      <alignment horizontal="center" vertical="center"/>
    </xf>
    <xf numFmtId="0" fontId="100" fillId="0" borderId="0" xfId="36" applyFont="1" applyAlignment="1">
      <alignment horizontal="center" vertical="center" wrapText="1"/>
    </xf>
    <xf numFmtId="0" fontId="54" fillId="0" borderId="0" xfId="36" applyFont="1" applyAlignment="1">
      <alignment vertical="center" wrapText="1"/>
    </xf>
    <xf numFmtId="2" fontId="54" fillId="0" borderId="0" xfId="36" applyNumberFormat="1" applyFont="1" applyAlignment="1">
      <alignment horizontal="center" vertical="center"/>
    </xf>
    <xf numFmtId="0" fontId="122" fillId="0" borderId="0" xfId="36" applyFont="1" applyAlignment="1">
      <alignment vertical="center" wrapText="1"/>
    </xf>
    <xf numFmtId="2" fontId="122" fillId="0" borderId="0" xfId="36" applyNumberFormat="1" applyFont="1" applyAlignment="1">
      <alignment horizontal="center" vertical="center"/>
    </xf>
    <xf numFmtId="0" fontId="123" fillId="0" borderId="30" xfId="36" applyFont="1" applyBorder="1" applyAlignment="1">
      <alignment horizontal="center" vertical="center" wrapText="1"/>
    </xf>
    <xf numFmtId="0" fontId="122" fillId="0" borderId="3" xfId="36" applyFont="1" applyBorder="1" applyAlignment="1">
      <alignment vertical="center" wrapText="1"/>
    </xf>
    <xf numFmtId="2" fontId="122" fillId="0" borderId="3" xfId="36" applyNumberFormat="1" applyFont="1" applyBorder="1" applyAlignment="1">
      <alignment horizontal="center" vertical="center"/>
    </xf>
    <xf numFmtId="0" fontId="121" fillId="0" borderId="0" xfId="16" applyFont="1"/>
    <xf numFmtId="0" fontId="138" fillId="0" borderId="0" xfId="16" applyFont="1"/>
    <xf numFmtId="0" fontId="118" fillId="0" borderId="0" xfId="16" applyFont="1"/>
    <xf numFmtId="0" fontId="101" fillId="0" borderId="0" xfId="16" applyFont="1" applyAlignment="1">
      <alignment horizontal="center"/>
    </xf>
    <xf numFmtId="0" fontId="13" fillId="0" borderId="0" xfId="16" applyFont="1" applyAlignment="1">
      <alignment horizontal="center"/>
    </xf>
    <xf numFmtId="172" fontId="13" fillId="0" borderId="0" xfId="16" applyNumberFormat="1" applyFont="1" applyAlignment="1">
      <alignment horizontal="center"/>
    </xf>
    <xf numFmtId="2" fontId="54" fillId="2" borderId="0" xfId="10" applyNumberFormat="1" applyFont="1" applyFill="1" applyAlignment="1">
      <alignment horizontal="center"/>
    </xf>
    <xf numFmtId="2" fontId="54" fillId="0" borderId="0" xfId="1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 vertical="center" indent="1"/>
    </xf>
    <xf numFmtId="49" fontId="62" fillId="0" borderId="0" xfId="1" applyNumberFormat="1" applyFont="1" applyFill="1" applyBorder="1" applyAlignment="1">
      <alignment horizontal="center" vertical="top"/>
    </xf>
    <xf numFmtId="0" fontId="118" fillId="0" borderId="3" xfId="16" applyFont="1" applyBorder="1"/>
    <xf numFmtId="0" fontId="118" fillId="0" borderId="3" xfId="16" applyFont="1" applyBorder="1" applyAlignment="1">
      <alignment horizontal="center"/>
    </xf>
    <xf numFmtId="0" fontId="123" fillId="0" borderId="3" xfId="16" applyFont="1" applyBorder="1" applyAlignment="1">
      <alignment horizontal="center"/>
    </xf>
    <xf numFmtId="0" fontId="1" fillId="0" borderId="7" xfId="16" applyBorder="1"/>
    <xf numFmtId="14" fontId="63" fillId="0" borderId="7" xfId="10" applyNumberFormat="1" applyFont="1" applyBorder="1" applyAlignment="1">
      <alignment horizontal="right"/>
    </xf>
    <xf numFmtId="172" fontId="122" fillId="0" borderId="0" xfId="16" applyNumberFormat="1" applyFont="1" applyAlignment="1">
      <alignment horizontal="right"/>
    </xf>
    <xf numFmtId="0" fontId="120" fillId="0" borderId="3" xfId="16" applyFont="1" applyBorder="1" applyAlignment="1">
      <alignment horizontal="left"/>
    </xf>
    <xf numFmtId="0" fontId="102" fillId="0" borderId="0" xfId="16" applyFont="1" applyAlignment="1">
      <alignment horizontal="center"/>
    </xf>
    <xf numFmtId="172" fontId="13" fillId="0" borderId="0" xfId="16" applyNumberFormat="1" applyFont="1"/>
    <xf numFmtId="0" fontId="58" fillId="0" borderId="0" xfId="0" applyFont="1" applyAlignment="1">
      <alignment vertical="center"/>
    </xf>
    <xf numFmtId="0" fontId="59" fillId="0" borderId="0" xfId="0" applyFont="1" applyAlignment="1">
      <alignment horizontal="center" vertical="center" wrapText="1"/>
    </xf>
    <xf numFmtId="191" fontId="122" fillId="0" borderId="0" xfId="44" applyNumberFormat="1" applyFont="1" applyBorder="1" applyAlignment="1">
      <alignment horizontal="right"/>
    </xf>
    <xf numFmtId="191" fontId="128" fillId="0" borderId="0" xfId="44" applyNumberFormat="1" applyFont="1" applyFill="1" applyBorder="1" applyAlignment="1">
      <alignment horizontal="right"/>
    </xf>
    <xf numFmtId="2" fontId="13" fillId="0" borderId="0" xfId="16" applyNumberFormat="1" applyFont="1" applyAlignment="1">
      <alignment horizontal="center" vertical="center"/>
    </xf>
    <xf numFmtId="2" fontId="137" fillId="0" borderId="7" xfId="16" applyNumberFormat="1" applyFont="1" applyBorder="1" applyAlignment="1">
      <alignment horizontal="center" vertical="center"/>
    </xf>
    <xf numFmtId="0" fontId="137" fillId="0" borderId="21" xfId="16" applyFont="1" applyBorder="1" applyAlignment="1">
      <alignment horizontal="center"/>
    </xf>
    <xf numFmtId="172" fontId="137" fillId="0" borderId="8" xfId="16" applyNumberFormat="1" applyFont="1" applyBorder="1" applyAlignment="1">
      <alignment horizontal="center"/>
    </xf>
    <xf numFmtId="0" fontId="118" fillId="0" borderId="8" xfId="16" applyFont="1" applyBorder="1" applyAlignment="1">
      <alignment horizontal="center"/>
    </xf>
    <xf numFmtId="0" fontId="123" fillId="0" borderId="8" xfId="16" applyFont="1" applyBorder="1" applyAlignment="1">
      <alignment horizontal="center"/>
    </xf>
    <xf numFmtId="0" fontId="118" fillId="0" borderId="30" xfId="16" applyFont="1" applyBorder="1" applyAlignment="1">
      <alignment horizontal="center"/>
    </xf>
    <xf numFmtId="0" fontId="120" fillId="0" borderId="30" xfId="16" applyFont="1" applyBorder="1" applyAlignment="1">
      <alignment horizontal="center"/>
    </xf>
    <xf numFmtId="0" fontId="118" fillId="0" borderId="8" xfId="16" applyFont="1" applyBorder="1"/>
    <xf numFmtId="0" fontId="92" fillId="0" borderId="0" xfId="9" applyFont="1"/>
    <xf numFmtId="0" fontId="92" fillId="0" borderId="0" xfId="9" applyFont="1" applyAlignment="1">
      <alignment horizontal="center"/>
    </xf>
    <xf numFmtId="0" fontId="92" fillId="0" borderId="0" xfId="9" applyFont="1" applyAlignment="1">
      <alignment horizontal="right"/>
    </xf>
    <xf numFmtId="2" fontId="92" fillId="0" borderId="0" xfId="10" applyNumberFormat="1" applyFont="1" applyAlignment="1">
      <alignment horizontal="center"/>
    </xf>
    <xf numFmtId="0" fontId="123" fillId="0" borderId="3" xfId="9" applyFont="1" applyBorder="1" applyAlignment="1">
      <alignment horizontal="center"/>
    </xf>
    <xf numFmtId="0" fontId="7" fillId="0" borderId="7" xfId="9" applyFont="1" applyBorder="1"/>
    <xf numFmtId="0" fontId="29" fillId="0" borderId="7" xfId="9" applyBorder="1"/>
    <xf numFmtId="0" fontId="128" fillId="0" borderId="0" xfId="9" applyFont="1" applyAlignment="1">
      <alignment horizontal="center"/>
    </xf>
    <xf numFmtId="0" fontId="121" fillId="0" borderId="0" xfId="9" applyFont="1"/>
    <xf numFmtId="0" fontId="21" fillId="0" borderId="0" xfId="9" applyFont="1" applyAlignment="1">
      <alignment horizontal="center" vertical="center" textRotation="90"/>
    </xf>
    <xf numFmtId="0" fontId="57" fillId="0" borderId="0" xfId="9" applyFont="1" applyAlignment="1">
      <alignment vertical="center" wrapText="1"/>
    </xf>
    <xf numFmtId="0" fontId="42" fillId="0" borderId="0" xfId="9" applyFont="1" applyAlignment="1">
      <alignment horizontal="center"/>
    </xf>
    <xf numFmtId="49" fontId="43" fillId="0" borderId="0" xfId="9" applyNumberFormat="1" applyFont="1" applyAlignment="1">
      <alignment horizontal="center" vertical="center"/>
    </xf>
    <xf numFmtId="171" fontId="92" fillId="0" borderId="0" xfId="10" applyNumberFormat="1" applyFont="1" applyAlignment="1">
      <alignment horizontal="center"/>
    </xf>
    <xf numFmtId="0" fontId="13" fillId="0" borderId="0" xfId="18" applyFont="1"/>
    <xf numFmtId="0" fontId="100" fillId="0" borderId="0" xfId="18" applyFont="1"/>
    <xf numFmtId="0" fontId="54" fillId="0" borderId="0" xfId="18" applyFont="1"/>
    <xf numFmtId="0" fontId="54" fillId="0" borderId="0" xfId="18" applyFont="1" applyAlignment="1">
      <alignment vertical="center"/>
    </xf>
    <xf numFmtId="0" fontId="63" fillId="0" borderId="0" xfId="18" applyFont="1" applyAlignment="1">
      <alignment horizontal="center" vertical="top" wrapText="1"/>
    </xf>
    <xf numFmtId="0" fontId="54" fillId="0" borderId="0" xfId="18" applyFont="1" applyAlignment="1">
      <alignment horizontal="center"/>
    </xf>
    <xf numFmtId="0" fontId="96" fillId="0" borderId="0" xfId="18" applyFont="1" applyAlignment="1">
      <alignment horizontal="center"/>
    </xf>
    <xf numFmtId="0" fontId="123" fillId="0" borderId="0" xfId="18" applyFont="1"/>
    <xf numFmtId="0" fontId="100" fillId="0" borderId="0" xfId="18" applyFont="1" applyAlignment="1">
      <alignment horizontal="center" vertical="top" wrapText="1"/>
    </xf>
    <xf numFmtId="0" fontId="54" fillId="0" borderId="0" xfId="19" applyFont="1" applyAlignment="1">
      <alignment horizontal="center"/>
    </xf>
    <xf numFmtId="0" fontId="54" fillId="0" borderId="0" xfId="18" applyFont="1" applyAlignment="1">
      <alignment wrapText="1"/>
    </xf>
    <xf numFmtId="0" fontId="96" fillId="0" borderId="0" xfId="19" applyFont="1" applyAlignment="1">
      <alignment horizontal="center"/>
    </xf>
    <xf numFmtId="0" fontId="123" fillId="0" borderId="0" xfId="20" applyFont="1"/>
    <xf numFmtId="0" fontId="122" fillId="0" borderId="0" xfId="20" applyFont="1"/>
    <xf numFmtId="0" fontId="118" fillId="0" borderId="0" xfId="20" applyFont="1"/>
    <xf numFmtId="0" fontId="101" fillId="0" borderId="0" xfId="21" applyFont="1"/>
    <xf numFmtId="0" fontId="13" fillId="0" borderId="0" xfId="20" applyFont="1" applyAlignment="1">
      <alignment horizontal="center" vertical="center"/>
    </xf>
    <xf numFmtId="0" fontId="103" fillId="0" borderId="0" xfId="20" applyFont="1" applyAlignment="1">
      <alignment horizontal="center" vertical="center"/>
    </xf>
    <xf numFmtId="0" fontId="54" fillId="0" borderId="0" xfId="20" applyFont="1"/>
    <xf numFmtId="0" fontId="125" fillId="0" borderId="0" xfId="22" applyFont="1"/>
    <xf numFmtId="0" fontId="119" fillId="0" borderId="0" xfId="22" applyFont="1"/>
    <xf numFmtId="0" fontId="122" fillId="0" borderId="0" xfId="22" applyFont="1"/>
    <xf numFmtId="175" fontId="122" fillId="0" borderId="0" xfId="22" applyNumberFormat="1" applyFont="1"/>
    <xf numFmtId="0" fontId="122" fillId="4" borderId="0" xfId="22" applyFont="1" applyFill="1"/>
    <xf numFmtId="175" fontId="122" fillId="4" borderId="0" xfId="22" applyNumberFormat="1" applyFont="1" applyFill="1"/>
    <xf numFmtId="0" fontId="97" fillId="0" borderId="0" xfId="20" applyFont="1"/>
    <xf numFmtId="0" fontId="128" fillId="0" borderId="0" xfId="20" applyFont="1"/>
    <xf numFmtId="0" fontId="131" fillId="0" borderId="0" xfId="0" applyFont="1"/>
    <xf numFmtId="0" fontId="140" fillId="0" borderId="0" xfId="3" applyFont="1" applyAlignment="1" applyProtection="1"/>
    <xf numFmtId="0" fontId="91" fillId="0" borderId="0" xfId="25" applyFont="1" applyAlignment="1">
      <alignment horizontal="center" wrapText="1"/>
    </xf>
    <xf numFmtId="49" fontId="105" fillId="0" borderId="0" xfId="25" applyNumberFormat="1" applyFont="1" applyAlignment="1">
      <alignment horizontal="center" vertical="center" wrapText="1"/>
    </xf>
    <xf numFmtId="49" fontId="106" fillId="0" borderId="0" xfId="9" applyNumberFormat="1" applyFont="1" applyAlignment="1">
      <alignment horizontal="center" vertical="center" wrapText="1"/>
    </xf>
    <xf numFmtId="0" fontId="107" fillId="0" borderId="0" xfId="25" applyFont="1"/>
    <xf numFmtId="176" fontId="108" fillId="0" borderId="0" xfId="25" applyNumberFormat="1" applyFont="1" applyAlignment="1">
      <alignment horizontal="center" vertical="center" wrapText="1"/>
    </xf>
    <xf numFmtId="177" fontId="108" fillId="0" borderId="0" xfId="25" applyNumberFormat="1" applyFont="1" applyAlignment="1">
      <alignment horizontal="center" vertical="center" wrapText="1"/>
    </xf>
    <xf numFmtId="178" fontId="108" fillId="0" borderId="0" xfId="25" applyNumberFormat="1" applyFont="1" applyAlignment="1">
      <alignment horizontal="center" vertical="center" wrapText="1"/>
    </xf>
    <xf numFmtId="165" fontId="108" fillId="0" borderId="0" xfId="25" applyNumberFormat="1" applyFont="1" applyAlignment="1">
      <alignment horizontal="center"/>
    </xf>
    <xf numFmtId="49" fontId="98" fillId="0" borderId="0" xfId="9" applyNumberFormat="1" applyFont="1"/>
    <xf numFmtId="0" fontId="98" fillId="0" borderId="0" xfId="9" applyFont="1" applyAlignment="1">
      <alignment horizontal="center"/>
    </xf>
    <xf numFmtId="169" fontId="98" fillId="0" borderId="0" xfId="9" applyNumberFormat="1" applyFont="1" applyAlignment="1">
      <alignment horizontal="center"/>
    </xf>
    <xf numFmtId="171" fontId="98" fillId="0" borderId="0" xfId="9" applyNumberFormat="1" applyFont="1" applyAlignment="1">
      <alignment horizontal="center"/>
    </xf>
    <xf numFmtId="0" fontId="98" fillId="0" borderId="0" xfId="15" applyFont="1"/>
    <xf numFmtId="0" fontId="109" fillId="0" borderId="0" xfId="15" applyFont="1"/>
    <xf numFmtId="0" fontId="98" fillId="0" borderId="0" xfId="15" applyFont="1" applyAlignment="1">
      <alignment horizontal="center"/>
    </xf>
    <xf numFmtId="2" fontId="98" fillId="0" borderId="0" xfId="15" applyNumberFormat="1" applyFont="1" applyAlignment="1">
      <alignment horizontal="center"/>
    </xf>
    <xf numFmtId="2" fontId="98" fillId="6" borderId="0" xfId="15" applyNumberFormat="1" applyFont="1" applyFill="1" applyAlignment="1">
      <alignment horizontal="center"/>
    </xf>
    <xf numFmtId="0" fontId="54" fillId="0" borderId="0" xfId="9" applyFont="1"/>
    <xf numFmtId="0" fontId="98" fillId="0" borderId="0" xfId="9" applyFont="1"/>
    <xf numFmtId="0" fontId="109" fillId="0" borderId="0" xfId="9" applyFont="1" applyAlignment="1">
      <alignment horizontal="center" vertical="center"/>
    </xf>
    <xf numFmtId="0" fontId="98" fillId="0" borderId="0" xfId="9" applyFont="1" applyAlignment="1">
      <alignment horizontal="center" vertical="center" wrapText="1"/>
    </xf>
    <xf numFmtId="3" fontId="98" fillId="0" borderId="0" xfId="9" applyNumberFormat="1" applyFont="1" applyAlignment="1">
      <alignment horizontal="center" vertical="center"/>
    </xf>
    <xf numFmtId="3" fontId="98" fillId="0" borderId="0" xfId="9" applyNumberFormat="1" applyFont="1" applyAlignment="1">
      <alignment horizontal="center" vertical="center" wrapText="1"/>
    </xf>
    <xf numFmtId="0" fontId="110" fillId="0" borderId="0" xfId="9" applyFont="1"/>
    <xf numFmtId="0" fontId="96" fillId="0" borderId="0" xfId="9" applyFont="1" applyAlignment="1">
      <alignment horizontal="center" vertical="center"/>
    </xf>
    <xf numFmtId="168" fontId="54" fillId="0" borderId="0" xfId="9" applyNumberFormat="1" applyFont="1" applyAlignment="1">
      <alignment horizontal="right" vertical="center" wrapText="1"/>
    </xf>
    <xf numFmtId="0" fontId="54" fillId="0" borderId="0" xfId="9" applyFont="1" applyAlignment="1">
      <alignment vertical="center" wrapText="1"/>
    </xf>
    <xf numFmtId="0" fontId="54" fillId="0" borderId="0" xfId="9" applyFont="1" applyAlignment="1">
      <alignment horizontal="right" vertical="center" wrapText="1"/>
    </xf>
    <xf numFmtId="0" fontId="125" fillId="0" borderId="0" xfId="10" applyFont="1"/>
    <xf numFmtId="0" fontId="122" fillId="0" borderId="0" xfId="29" applyFont="1"/>
    <xf numFmtId="0" fontId="119" fillId="0" borderId="0" xfId="29" applyFont="1"/>
    <xf numFmtId="2" fontId="122" fillId="0" borderId="1" xfId="10" applyNumberFormat="1" applyFont="1" applyBorder="1" applyAlignment="1">
      <alignment horizontal="center" vertical="center"/>
    </xf>
    <xf numFmtId="4" fontId="122" fillId="0" borderId="1" xfId="10" applyNumberFormat="1" applyFont="1" applyBorder="1" applyAlignment="1">
      <alignment horizontal="center" vertical="center"/>
    </xf>
    <xf numFmtId="0" fontId="13" fillId="0" borderId="0" xfId="29" applyFont="1"/>
    <xf numFmtId="0" fontId="104" fillId="0" borderId="0" xfId="10" applyFont="1"/>
    <xf numFmtId="0" fontId="101" fillId="0" borderId="0" xfId="29" applyFont="1"/>
    <xf numFmtId="1" fontId="54" fillId="0" borderId="0" xfId="10" applyNumberFormat="1" applyFont="1" applyAlignment="1">
      <alignment horizontal="center"/>
    </xf>
    <xf numFmtId="4" fontId="54" fillId="0" borderId="0" xfId="10" applyNumberFormat="1" applyFont="1" applyAlignment="1">
      <alignment horizontal="left" vertical="center"/>
    </xf>
    <xf numFmtId="2" fontId="54" fillId="0" borderId="0" xfId="10" applyNumberFormat="1" applyFont="1" applyAlignment="1">
      <alignment horizontal="center" vertical="center"/>
    </xf>
    <xf numFmtId="4" fontId="54" fillId="0" borderId="0" xfId="10" applyNumberFormat="1" applyFont="1" applyAlignment="1">
      <alignment horizontal="center" vertical="center"/>
    </xf>
    <xf numFmtId="174" fontId="54" fillId="0" borderId="0" xfId="10" applyNumberFormat="1" applyFont="1" applyAlignment="1">
      <alignment horizontal="center" vertical="center"/>
    </xf>
    <xf numFmtId="0" fontId="47" fillId="0" borderId="0" xfId="9" applyFont="1" applyAlignment="1">
      <alignment horizontal="left"/>
    </xf>
    <xf numFmtId="2" fontId="92" fillId="0" borderId="0" xfId="10" applyNumberFormat="1" applyFont="1" applyAlignment="1">
      <alignment horizontal="center" vertical="center"/>
    </xf>
    <xf numFmtId="0" fontId="142" fillId="0" borderId="0" xfId="9" applyFont="1"/>
    <xf numFmtId="4" fontId="92" fillId="0" borderId="0" xfId="10" applyNumberFormat="1" applyFont="1" applyAlignment="1">
      <alignment horizontal="center" vertical="center"/>
    </xf>
    <xf numFmtId="171" fontId="92" fillId="0" borderId="0" xfId="10" applyNumberFormat="1" applyFont="1" applyAlignment="1">
      <alignment horizontal="center" vertical="center"/>
    </xf>
    <xf numFmtId="3" fontId="122" fillId="0" borderId="0" xfId="10" applyNumberFormat="1" applyFont="1"/>
    <xf numFmtId="165" fontId="134" fillId="0" borderId="0" xfId="10" applyNumberFormat="1" applyFont="1" applyAlignment="1">
      <alignment horizontal="center"/>
    </xf>
    <xf numFmtId="1" fontId="122" fillId="10" borderId="1" xfId="10" applyNumberFormat="1" applyFont="1" applyFill="1" applyBorder="1" applyAlignment="1">
      <alignment horizontal="center"/>
    </xf>
    <xf numFmtId="1" fontId="122" fillId="4" borderId="1" xfId="10" applyNumberFormat="1" applyFont="1" applyFill="1" applyBorder="1" applyAlignment="1">
      <alignment horizontal="center"/>
    </xf>
    <xf numFmtId="1" fontId="122" fillId="11" borderId="1" xfId="10" applyNumberFormat="1" applyFont="1" applyFill="1" applyBorder="1" applyAlignment="1">
      <alignment horizontal="center"/>
    </xf>
    <xf numFmtId="1" fontId="122" fillId="12" borderId="1" xfId="10" applyNumberFormat="1" applyFont="1" applyFill="1" applyBorder="1" applyAlignment="1">
      <alignment horizontal="center"/>
    </xf>
    <xf numFmtId="1" fontId="122" fillId="13" borderId="1" xfId="10" applyNumberFormat="1" applyFont="1" applyFill="1" applyBorder="1" applyAlignment="1">
      <alignment horizontal="center"/>
    </xf>
    <xf numFmtId="1" fontId="122" fillId="14" borderId="1" xfId="10" applyNumberFormat="1" applyFont="1" applyFill="1" applyBorder="1" applyAlignment="1">
      <alignment horizontal="center"/>
    </xf>
    <xf numFmtId="1" fontId="122" fillId="15" borderId="1" xfId="10" applyNumberFormat="1" applyFont="1" applyFill="1" applyBorder="1" applyAlignment="1">
      <alignment horizontal="center"/>
    </xf>
    <xf numFmtId="1" fontId="122" fillId="18" borderId="1" xfId="10" applyNumberFormat="1" applyFont="1" applyFill="1" applyBorder="1" applyAlignment="1">
      <alignment horizontal="center"/>
    </xf>
    <xf numFmtId="0" fontId="122" fillId="6" borderId="1" xfId="10" applyFont="1" applyFill="1" applyBorder="1"/>
    <xf numFmtId="4" fontId="122" fillId="6" borderId="1" xfId="10" applyNumberFormat="1" applyFont="1" applyFill="1" applyBorder="1" applyAlignment="1">
      <alignment horizontal="center" vertical="center"/>
    </xf>
    <xf numFmtId="2" fontId="122" fillId="6" borderId="1" xfId="10" applyNumberFormat="1" applyFont="1" applyFill="1" applyBorder="1" applyAlignment="1">
      <alignment horizontal="center" vertical="center"/>
    </xf>
    <xf numFmtId="0" fontId="123" fillId="0" borderId="1" xfId="10" applyFont="1" applyBorder="1"/>
    <xf numFmtId="0" fontId="123" fillId="0" borderId="0" xfId="10" applyFont="1"/>
    <xf numFmtId="4" fontId="122" fillId="0" borderId="0" xfId="10" applyNumberFormat="1" applyFont="1" applyAlignment="1">
      <alignment horizontal="center" vertical="center"/>
    </xf>
    <xf numFmtId="0" fontId="122" fillId="9" borderId="0" xfId="10" applyFont="1" applyFill="1"/>
    <xf numFmtId="3" fontId="122" fillId="9" borderId="0" xfId="10" applyNumberFormat="1" applyFont="1" applyFill="1"/>
    <xf numFmtId="14" fontId="143" fillId="0" borderId="0" xfId="10" applyNumberFormat="1" applyFont="1"/>
    <xf numFmtId="4" fontId="122" fillId="2" borderId="1" xfId="10" applyNumberFormat="1" applyFont="1" applyFill="1" applyBorder="1" applyAlignment="1">
      <alignment horizontal="center" vertical="center"/>
    </xf>
    <xf numFmtId="0" fontId="121" fillId="0" borderId="0" xfId="38" applyFont="1"/>
    <xf numFmtId="0" fontId="129" fillId="0" borderId="0" xfId="0" applyFont="1" applyAlignment="1">
      <alignment horizontal="center" vertical="center" readingOrder="1"/>
    </xf>
    <xf numFmtId="0" fontId="125" fillId="0" borderId="0" xfId="0" applyFont="1" applyAlignment="1">
      <alignment vertical="center"/>
    </xf>
    <xf numFmtId="0" fontId="122" fillId="0" borderId="90" xfId="0" applyFont="1" applyBorder="1" applyAlignment="1">
      <alignment horizontal="center" vertical="center"/>
    </xf>
    <xf numFmtId="170" fontId="122" fillId="0" borderId="34" xfId="0" applyNumberFormat="1" applyFont="1" applyBorder="1" applyAlignment="1">
      <alignment horizontal="left" vertical="center"/>
    </xf>
    <xf numFmtId="0" fontId="122" fillId="0" borderId="34" xfId="0" applyFont="1" applyBorder="1" applyAlignment="1">
      <alignment horizontal="center" vertical="center"/>
    </xf>
    <xf numFmtId="170" fontId="122" fillId="0" borderId="33" xfId="0" applyNumberFormat="1" applyFont="1" applyBorder="1" applyAlignment="1">
      <alignment horizontal="left" vertical="center"/>
    </xf>
    <xf numFmtId="0" fontId="122" fillId="0" borderId="33" xfId="0" applyFont="1" applyBorder="1" applyAlignment="1">
      <alignment horizontal="center" vertical="center"/>
    </xf>
    <xf numFmtId="170" fontId="127" fillId="0" borderId="33" xfId="0" applyNumberFormat="1" applyFont="1" applyBorder="1" applyAlignment="1">
      <alignment horizontal="left" vertical="center"/>
    </xf>
    <xf numFmtId="171" fontId="122" fillId="0" borderId="33" xfId="0" applyNumberFormat="1" applyFont="1" applyBorder="1" applyAlignment="1">
      <alignment horizontal="center" vertical="center"/>
    </xf>
    <xf numFmtId="170" fontId="127" fillId="6" borderId="27" xfId="0" applyNumberFormat="1" applyFont="1" applyFill="1" applyBorder="1" applyAlignment="1">
      <alignment horizontal="left" vertical="center"/>
    </xf>
    <xf numFmtId="169" fontId="122" fillId="12" borderId="33" xfId="14" applyNumberFormat="1" applyFont="1" applyFill="1" applyBorder="1" applyAlignment="1">
      <alignment horizontal="center"/>
    </xf>
    <xf numFmtId="170" fontId="122" fillId="0" borderId="32" xfId="0" applyNumberFormat="1" applyFont="1" applyBorder="1" applyAlignment="1">
      <alignment horizontal="left" vertical="center"/>
    </xf>
    <xf numFmtId="169" fontId="122" fillId="12" borderId="32" xfId="14" applyNumberFormat="1" applyFont="1" applyFill="1" applyBorder="1" applyAlignment="1">
      <alignment horizontal="center"/>
    </xf>
    <xf numFmtId="0" fontId="109" fillId="0" borderId="0" xfId="26" applyFont="1" applyAlignment="1">
      <alignment horizontal="center" vertical="center" wrapText="1"/>
    </xf>
    <xf numFmtId="3" fontId="109" fillId="0" borderId="0" xfId="26" applyNumberFormat="1" applyFont="1" applyAlignment="1">
      <alignment horizontal="center" vertical="center"/>
    </xf>
    <xf numFmtId="0" fontId="98" fillId="0" borderId="0" xfId="26" applyFont="1" applyAlignment="1">
      <alignment horizontal="center"/>
    </xf>
    <xf numFmtId="171" fontId="98" fillId="0" borderId="0" xfId="26" applyNumberFormat="1" applyFont="1" applyAlignment="1">
      <alignment horizontal="center"/>
    </xf>
    <xf numFmtId="179" fontId="98" fillId="0" borderId="0" xfId="26" applyNumberFormat="1" applyFont="1" applyAlignment="1">
      <alignment horizontal="center"/>
    </xf>
    <xf numFmtId="180" fontId="98" fillId="0" borderId="0" xfId="26" applyNumberFormat="1" applyFont="1" applyAlignment="1">
      <alignment horizontal="center"/>
    </xf>
    <xf numFmtId="171" fontId="77" fillId="0" borderId="0" xfId="26" applyNumberFormat="1" applyFont="1" applyAlignment="1">
      <alignment horizontal="center"/>
    </xf>
    <xf numFmtId="0" fontId="121" fillId="0" borderId="0" xfId="26" applyFont="1"/>
    <xf numFmtId="0" fontId="109" fillId="0" borderId="0" xfId="27" applyFont="1" applyAlignment="1">
      <alignment horizontal="center" vertical="center" wrapText="1"/>
    </xf>
    <xf numFmtId="3" fontId="128" fillId="0" borderId="91" xfId="28" applyNumberFormat="1" applyFont="1" applyBorder="1" applyAlignment="1">
      <alignment vertical="center"/>
    </xf>
    <xf numFmtId="3" fontId="128" fillId="0" borderId="2" xfId="28" applyNumberFormat="1" applyFont="1" applyBorder="1" applyAlignment="1">
      <alignment vertical="center"/>
    </xf>
    <xf numFmtId="0" fontId="125" fillId="0" borderId="0" xfId="8" applyFont="1"/>
    <xf numFmtId="0" fontId="122" fillId="0" borderId="0" xfId="31" applyFont="1"/>
    <xf numFmtId="14" fontId="134" fillId="0" borderId="0" xfId="10" applyNumberFormat="1" applyFont="1" applyAlignment="1">
      <alignment horizontal="right"/>
    </xf>
    <xf numFmtId="0" fontId="139" fillId="3" borderId="14" xfId="31" applyFont="1" applyFill="1" applyBorder="1" applyAlignment="1">
      <alignment horizontal="center" vertical="center" wrapText="1"/>
    </xf>
    <xf numFmtId="0" fontId="139" fillId="3" borderId="15" xfId="31" applyFont="1" applyFill="1" applyBorder="1" applyAlignment="1">
      <alignment horizontal="center" vertical="center" wrapText="1"/>
    </xf>
    <xf numFmtId="3" fontId="123" fillId="0" borderId="48" xfId="31" applyNumberFormat="1" applyFont="1" applyBorder="1" applyAlignment="1">
      <alignment vertical="center"/>
    </xf>
    <xf numFmtId="171" fontId="122" fillId="0" borderId="10" xfId="31" applyNumberFormat="1" applyFont="1" applyBorder="1" applyAlignment="1">
      <alignment horizontal="center" vertical="center"/>
    </xf>
    <xf numFmtId="171" fontId="122" fillId="0" borderId="11" xfId="31" applyNumberFormat="1" applyFont="1" applyBorder="1" applyAlignment="1">
      <alignment horizontal="center" vertical="center"/>
    </xf>
    <xf numFmtId="3" fontId="123" fillId="0" borderId="33" xfId="31" applyNumberFormat="1" applyFont="1" applyBorder="1" applyAlignment="1">
      <alignment vertical="center"/>
    </xf>
    <xf numFmtId="171" fontId="122" fillId="0" borderId="12" xfId="31" applyNumberFormat="1" applyFont="1" applyBorder="1" applyAlignment="1">
      <alignment horizontal="center" vertical="center"/>
    </xf>
    <xf numFmtId="171" fontId="122" fillId="0" borderId="13" xfId="31" applyNumberFormat="1" applyFont="1" applyBorder="1" applyAlignment="1">
      <alignment horizontal="center" vertical="center"/>
    </xf>
    <xf numFmtId="3" fontId="123" fillId="0" borderId="32" xfId="31" applyNumberFormat="1" applyFont="1" applyBorder="1" applyAlignment="1">
      <alignment vertical="center"/>
    </xf>
    <xf numFmtId="171" fontId="122" fillId="0" borderId="14" xfId="31" applyNumberFormat="1" applyFont="1" applyBorder="1" applyAlignment="1">
      <alignment horizontal="center" vertical="center"/>
    </xf>
    <xf numFmtId="171" fontId="122" fillId="0" borderId="15" xfId="31" applyNumberFormat="1" applyFont="1" applyBorder="1" applyAlignment="1">
      <alignment horizontal="center" vertical="center"/>
    </xf>
    <xf numFmtId="171" fontId="122" fillId="0" borderId="6" xfId="8" applyNumberFormat="1" applyFont="1" applyBorder="1" applyAlignment="1">
      <alignment horizontal="center" vertical="center"/>
    </xf>
    <xf numFmtId="171" fontId="122" fillId="0" borderId="15" xfId="8" applyNumberFormat="1" applyFont="1" applyBorder="1" applyAlignment="1">
      <alignment horizontal="center" vertical="center"/>
    </xf>
    <xf numFmtId="171" fontId="122" fillId="0" borderId="5" xfId="8" applyNumberFormat="1" applyFont="1" applyBorder="1" applyAlignment="1">
      <alignment horizontal="center" vertical="center"/>
    </xf>
    <xf numFmtId="171" fontId="122" fillId="0" borderId="14" xfId="8" applyNumberFormat="1" applyFont="1" applyBorder="1" applyAlignment="1">
      <alignment horizontal="center" vertical="center"/>
    </xf>
    <xf numFmtId="0" fontId="43" fillId="0" borderId="0" xfId="9" applyFont="1" applyAlignment="1">
      <alignment vertical="center" wrapText="1"/>
    </xf>
    <xf numFmtId="182" fontId="43" fillId="0" borderId="0" xfId="9" applyNumberFormat="1" applyFont="1" applyAlignment="1">
      <alignment vertical="center"/>
    </xf>
    <xf numFmtId="49" fontId="43" fillId="0" borderId="0" xfId="9" applyNumberFormat="1" applyFont="1" applyAlignment="1">
      <alignment vertical="center"/>
    </xf>
    <xf numFmtId="0" fontId="125" fillId="0" borderId="0" xfId="39" applyFont="1"/>
    <xf numFmtId="0" fontId="128" fillId="0" borderId="0" xfId="39" applyFont="1"/>
    <xf numFmtId="14" fontId="144" fillId="2" borderId="0" xfId="10" applyNumberFormat="1" applyFont="1" applyFill="1" applyAlignment="1">
      <alignment horizontal="right"/>
    </xf>
    <xf numFmtId="0" fontId="145" fillId="0" borderId="0" xfId="40" applyFont="1" applyAlignment="1">
      <alignment horizontal="right"/>
    </xf>
    <xf numFmtId="3" fontId="118" fillId="0" borderId="81" xfId="39" applyNumberFormat="1" applyFont="1" applyBorder="1" applyAlignment="1">
      <alignment vertical="center"/>
    </xf>
    <xf numFmtId="3" fontId="118" fillId="0" borderId="79" xfId="39" applyNumberFormat="1" applyFont="1" applyBorder="1" applyAlignment="1">
      <alignment vertical="center"/>
    </xf>
    <xf numFmtId="171" fontId="120" fillId="0" borderId="75" xfId="39" applyNumberFormat="1" applyFont="1" applyBorder="1" applyAlignment="1">
      <alignment horizontal="center" vertical="center"/>
    </xf>
    <xf numFmtId="171" fontId="120" fillId="0" borderId="74" xfId="39" applyNumberFormat="1" applyFont="1" applyBorder="1" applyAlignment="1">
      <alignment horizontal="center" vertical="center"/>
    </xf>
    <xf numFmtId="171" fontId="120" fillId="0" borderId="51" xfId="39" applyNumberFormat="1" applyFont="1" applyBorder="1" applyAlignment="1">
      <alignment horizontal="center" vertical="center"/>
    </xf>
    <xf numFmtId="171" fontId="120" fillId="0" borderId="89" xfId="39" applyNumberFormat="1" applyFont="1" applyBorder="1" applyAlignment="1">
      <alignment horizontal="center" vertical="center"/>
    </xf>
    <xf numFmtId="3" fontId="118" fillId="0" borderId="80" xfId="39" applyNumberFormat="1" applyFont="1" applyBorder="1" applyAlignment="1">
      <alignment vertical="center"/>
    </xf>
    <xf numFmtId="171" fontId="122" fillId="0" borderId="76" xfId="39" applyNumberFormat="1" applyFont="1" applyBorder="1" applyAlignment="1">
      <alignment horizontal="center" vertical="center"/>
    </xf>
    <xf numFmtId="171" fontId="122" fillId="0" borderId="78" xfId="39" applyNumberFormat="1" applyFont="1" applyBorder="1" applyAlignment="1">
      <alignment horizontal="center" vertical="center"/>
    </xf>
    <xf numFmtId="171" fontId="122" fillId="0" borderId="77" xfId="39" applyNumberFormat="1" applyFont="1" applyBorder="1" applyAlignment="1">
      <alignment horizontal="center" vertical="center"/>
    </xf>
    <xf numFmtId="171" fontId="122" fillId="0" borderId="87" xfId="39" applyNumberFormat="1" applyFont="1" applyBorder="1" applyAlignment="1">
      <alignment horizontal="center" vertical="center"/>
    </xf>
    <xf numFmtId="0" fontId="120" fillId="0" borderId="0" xfId="39" applyFont="1"/>
    <xf numFmtId="0" fontId="121" fillId="0" borderId="0" xfId="41" applyFont="1"/>
    <xf numFmtId="0" fontId="128" fillId="0" borderId="0" xfId="41" applyFont="1"/>
    <xf numFmtId="0" fontId="128" fillId="0" borderId="0" xfId="43" applyFont="1"/>
    <xf numFmtId="3" fontId="130" fillId="0" borderId="52" xfId="42" applyNumberFormat="1" applyFont="1" applyBorder="1" applyAlignment="1">
      <alignment horizontal="center" vertical="center"/>
    </xf>
    <xf numFmtId="3" fontId="130" fillId="0" borderId="55" xfId="42" applyNumberFormat="1" applyFont="1" applyBorder="1" applyAlignment="1">
      <alignment horizontal="center" vertical="center"/>
    </xf>
    <xf numFmtId="3" fontId="130" fillId="0" borderId="53" xfId="42" applyNumberFormat="1" applyFont="1" applyBorder="1" applyAlignment="1">
      <alignment horizontal="center" vertical="center"/>
    </xf>
    <xf numFmtId="171" fontId="123" fillId="6" borderId="49" xfId="39" applyNumberFormat="1" applyFont="1" applyFill="1" applyBorder="1" applyAlignment="1">
      <alignment horizontal="center" vertical="center"/>
    </xf>
    <xf numFmtId="171" fontId="123" fillId="6" borderId="54" xfId="39" applyNumberFormat="1" applyFont="1" applyFill="1" applyBorder="1" applyAlignment="1">
      <alignment horizontal="center" vertical="center"/>
    </xf>
    <xf numFmtId="171" fontId="123" fillId="6" borderId="50" xfId="39" applyNumberFormat="1" applyFont="1" applyFill="1" applyBorder="1" applyAlignment="1">
      <alignment horizontal="center" vertical="center"/>
    </xf>
    <xf numFmtId="0" fontId="43" fillId="0" borderId="0" xfId="9" applyFont="1" applyAlignment="1">
      <alignment horizontal="left" vertical="center" wrapText="1"/>
    </xf>
    <xf numFmtId="174" fontId="43" fillId="0" borderId="0" xfId="9" applyNumberFormat="1" applyFont="1" applyAlignment="1">
      <alignment horizontal="center" vertical="center"/>
    </xf>
    <xf numFmtId="0" fontId="128" fillId="0" borderId="25" xfId="16" applyFont="1" applyBorder="1"/>
    <xf numFmtId="0" fontId="120" fillId="0" borderId="0" xfId="16" applyFont="1" applyAlignment="1">
      <alignment horizontal="center"/>
    </xf>
    <xf numFmtId="0" fontId="123" fillId="0" borderId="0" xfId="9" applyFont="1" applyAlignment="1">
      <alignment horizontal="center"/>
    </xf>
    <xf numFmtId="0" fontId="118" fillId="0" borderId="0" xfId="9" applyFont="1"/>
    <xf numFmtId="2" fontId="73" fillId="0" borderId="0" xfId="10" applyNumberFormat="1" applyFont="1" applyAlignment="1">
      <alignment horizontal="center"/>
    </xf>
    <xf numFmtId="0" fontId="66" fillId="0" borderId="0" xfId="9" applyFont="1" applyAlignment="1">
      <alignment horizontal="left"/>
    </xf>
    <xf numFmtId="0" fontId="120" fillId="0" borderId="0" xfId="9" applyFont="1"/>
    <xf numFmtId="0" fontId="125" fillId="0" borderId="0" xfId="18" applyFont="1"/>
    <xf numFmtId="0" fontId="125" fillId="0" borderId="0" xfId="20" applyFont="1"/>
    <xf numFmtId="0" fontId="123" fillId="0" borderId="3" xfId="22" applyFont="1" applyBorder="1"/>
    <xf numFmtId="0" fontId="123" fillId="0" borderId="3" xfId="22" applyFont="1" applyBorder="1" applyAlignment="1">
      <alignment horizontal="center"/>
    </xf>
    <xf numFmtId="0" fontId="122" fillId="0" borderId="7" xfId="22" applyFont="1" applyBorder="1"/>
    <xf numFmtId="0" fontId="8" fillId="0" borderId="7" xfId="22" applyFont="1" applyBorder="1"/>
    <xf numFmtId="0" fontId="49" fillId="0" borderId="7" xfId="22" applyFont="1" applyBorder="1"/>
    <xf numFmtId="0" fontId="119" fillId="0" borderId="0" xfId="13" applyFont="1"/>
    <xf numFmtId="0" fontId="120" fillId="0" borderId="0" xfId="0" applyFont="1"/>
    <xf numFmtId="0" fontId="32" fillId="0" borderId="7" xfId="0" applyFont="1" applyBorder="1"/>
    <xf numFmtId="0" fontId="123" fillId="0" borderId="30" xfId="0" applyFont="1" applyBorder="1" applyAlignment="1">
      <alignment horizontal="center" vertical="center"/>
    </xf>
    <xf numFmtId="0" fontId="122" fillId="0" borderId="25" xfId="5" applyFont="1" applyFill="1" applyBorder="1" applyAlignment="1">
      <alignment horizontal="center" vertical="center"/>
    </xf>
    <xf numFmtId="2" fontId="122" fillId="0" borderId="25" xfId="0" applyNumberFormat="1" applyFont="1" applyBorder="1" applyAlignment="1">
      <alignment horizontal="right" vertical="center"/>
    </xf>
    <xf numFmtId="0" fontId="122" fillId="0" borderId="0" xfId="5" applyFont="1" applyFill="1" applyBorder="1" applyAlignment="1">
      <alignment horizontal="center" vertical="center"/>
    </xf>
    <xf numFmtId="2" fontId="122" fillId="0" borderId="0" xfId="0" applyNumberFormat="1" applyFont="1" applyAlignment="1">
      <alignment horizontal="right" vertical="center"/>
    </xf>
    <xf numFmtId="0" fontId="120" fillId="0" borderId="0" xfId="0" applyFont="1" applyAlignment="1">
      <alignment horizontal="right"/>
    </xf>
    <xf numFmtId="0" fontId="141" fillId="0" borderId="0" xfId="25" applyFont="1"/>
    <xf numFmtId="0" fontId="52" fillId="0" borderId="7" xfId="25" applyFont="1" applyBorder="1" applyAlignment="1">
      <alignment horizontal="center" wrapText="1"/>
    </xf>
    <xf numFmtId="49" fontId="150" fillId="5" borderId="30" xfId="25" applyNumberFormat="1" applyFont="1" applyFill="1" applyBorder="1" applyAlignment="1">
      <alignment horizontal="center" vertical="center" wrapText="1"/>
    </xf>
    <xf numFmtId="49" fontId="151" fillId="2" borderId="30" xfId="9" applyNumberFormat="1" applyFont="1" applyFill="1" applyBorder="1" applyAlignment="1">
      <alignment horizontal="center" vertical="center" wrapText="1"/>
    </xf>
    <xf numFmtId="177" fontId="141" fillId="5" borderId="26" xfId="25" applyNumberFormat="1" applyFont="1" applyFill="1" applyBorder="1" applyAlignment="1">
      <alignment horizontal="center" vertical="center" wrapText="1"/>
    </xf>
    <xf numFmtId="178" fontId="141" fillId="5" borderId="26" xfId="25" applyNumberFormat="1" applyFont="1" applyFill="1" applyBorder="1" applyAlignment="1">
      <alignment horizontal="center" vertical="center" wrapText="1"/>
    </xf>
    <xf numFmtId="178" fontId="141" fillId="0" borderId="26" xfId="25" applyNumberFormat="1" applyFont="1" applyBorder="1" applyAlignment="1">
      <alignment horizontal="center" vertical="center" wrapText="1"/>
    </xf>
    <xf numFmtId="176" fontId="141" fillId="5" borderId="26" xfId="25" applyNumberFormat="1" applyFont="1" applyFill="1" applyBorder="1" applyAlignment="1">
      <alignment horizontal="left" vertical="center" wrapText="1"/>
    </xf>
    <xf numFmtId="49" fontId="150" fillId="5" borderId="30" xfId="25" applyNumberFormat="1" applyFont="1" applyFill="1" applyBorder="1" applyAlignment="1">
      <alignment horizontal="left" vertical="center" wrapText="1"/>
    </xf>
    <xf numFmtId="179" fontId="153" fillId="0" borderId="0" xfId="24" applyNumberFormat="1" applyFont="1" applyAlignment="1">
      <alignment horizontal="center"/>
    </xf>
    <xf numFmtId="0" fontId="152" fillId="0" borderId="0" xfId="24" applyFont="1" applyAlignment="1">
      <alignment horizontal="center"/>
    </xf>
    <xf numFmtId="171" fontId="153" fillId="0" borderId="0" xfId="24" applyNumberFormat="1" applyFont="1" applyAlignment="1">
      <alignment horizontal="center"/>
    </xf>
    <xf numFmtId="1" fontId="152" fillId="0" borderId="0" xfId="24" applyNumberFormat="1" applyFont="1" applyAlignment="1">
      <alignment horizontal="center"/>
    </xf>
    <xf numFmtId="169" fontId="122" fillId="0" borderId="0" xfId="24" applyNumberFormat="1" applyFont="1" applyAlignment="1">
      <alignment horizontal="center"/>
    </xf>
    <xf numFmtId="0" fontId="123" fillId="0" borderId="0" xfId="24" applyFont="1" applyAlignment="1">
      <alignment horizontal="center"/>
    </xf>
    <xf numFmtId="49" fontId="150" fillId="0" borderId="30" xfId="25" applyNumberFormat="1" applyFont="1" applyBorder="1" applyAlignment="1">
      <alignment horizontal="center" vertical="center" wrapText="1"/>
    </xf>
    <xf numFmtId="49" fontId="128" fillId="0" borderId="0" xfId="9" applyNumberFormat="1" applyFont="1"/>
    <xf numFmtId="169" fontId="128" fillId="0" borderId="0" xfId="9" applyNumberFormat="1" applyFont="1" applyAlignment="1">
      <alignment horizontal="center"/>
    </xf>
    <xf numFmtId="171" fontId="122" fillId="0" borderId="0" xfId="9" applyNumberFormat="1" applyFont="1" applyAlignment="1">
      <alignment horizontal="center"/>
    </xf>
    <xf numFmtId="171" fontId="128" fillId="0" borderId="0" xfId="9" applyNumberFormat="1" applyFont="1" applyAlignment="1">
      <alignment horizontal="center"/>
    </xf>
    <xf numFmtId="0" fontId="118" fillId="0" borderId="30" xfId="9" applyFont="1" applyBorder="1"/>
    <xf numFmtId="0" fontId="121" fillId="0" borderId="0" xfId="15" applyFont="1"/>
    <xf numFmtId="0" fontId="1" fillId="0" borderId="7" xfId="15" applyBorder="1"/>
    <xf numFmtId="0" fontId="122" fillId="0" borderId="0" xfId="15" applyFont="1"/>
    <xf numFmtId="2" fontId="122" fillId="0" borderId="0" xfId="15" applyNumberFormat="1" applyFont="1" applyAlignment="1">
      <alignment horizontal="center"/>
    </xf>
    <xf numFmtId="2" fontId="122" fillId="6" borderId="0" xfId="15" applyNumberFormat="1" applyFont="1" applyFill="1" applyAlignment="1">
      <alignment horizontal="center"/>
    </xf>
    <xf numFmtId="49" fontId="122" fillId="0" borderId="0" xfId="11" applyNumberFormat="1" applyFont="1" applyAlignment="1"/>
    <xf numFmtId="3" fontId="122" fillId="0" borderId="0" xfId="11" applyNumberFormat="1" applyFont="1" applyAlignment="1"/>
    <xf numFmtId="0" fontId="122" fillId="0" borderId="30" xfId="11" applyFont="1" applyBorder="1" applyAlignment="1"/>
    <xf numFmtId="0" fontId="124" fillId="0" borderId="30" xfId="11" applyFont="1" applyBorder="1" applyAlignment="1">
      <alignment horizontal="centerContinuous" vertical="center" wrapText="1"/>
    </xf>
    <xf numFmtId="49" fontId="122" fillId="0" borderId="3" xfId="11" applyNumberFormat="1" applyFont="1" applyBorder="1" applyAlignment="1"/>
    <xf numFmtId="3" fontId="122" fillId="0" borderId="3" xfId="11" applyNumberFormat="1" applyFont="1" applyBorder="1" applyAlignment="1"/>
    <xf numFmtId="0" fontId="122" fillId="0" borderId="3" xfId="11" applyFont="1" applyBorder="1" applyAlignment="1"/>
    <xf numFmtId="49" fontId="125" fillId="0" borderId="7" xfId="11" applyNumberFormat="1" applyFont="1" applyBorder="1" applyAlignment="1"/>
    <xf numFmtId="0" fontId="8" fillId="0" borderId="7" xfId="9" applyFont="1" applyBorder="1"/>
    <xf numFmtId="0" fontId="124" fillId="0" borderId="3" xfId="11" applyFont="1" applyBorder="1" applyAlignment="1">
      <alignment horizontal="centerContinuous" vertical="center" wrapText="1"/>
    </xf>
    <xf numFmtId="0" fontId="124" fillId="0" borderId="3" xfId="11" applyFont="1" applyBorder="1" applyAlignment="1">
      <alignment horizontal="centerContinuous" vertical="top" wrapText="1"/>
    </xf>
    <xf numFmtId="0" fontId="124" fillId="0" borderId="3" xfId="11" applyFont="1" applyBorder="1" applyAlignment="1">
      <alignment horizontal="center" vertical="center" wrapText="1"/>
    </xf>
    <xf numFmtId="0" fontId="7" fillId="0" borderId="7" xfId="9" applyFont="1" applyBorder="1" applyAlignment="1">
      <alignment horizontal="justify" vertical="center"/>
    </xf>
    <xf numFmtId="0" fontId="122" fillId="0" borderId="0" xfId="9" applyFont="1" applyAlignment="1">
      <alignment horizontal="left" vertical="center" wrapText="1"/>
    </xf>
    <xf numFmtId="3" fontId="122" fillId="0" borderId="0" xfId="9" applyNumberFormat="1" applyFont="1" applyAlignment="1">
      <alignment horizontal="center" vertical="center" wrapText="1"/>
    </xf>
    <xf numFmtId="0" fontId="30" fillId="0" borderId="7" xfId="9" applyFont="1" applyBorder="1"/>
    <xf numFmtId="0" fontId="123" fillId="0" borderId="3" xfId="9" applyFont="1" applyBorder="1" applyAlignment="1">
      <alignment horizontal="center" vertical="center"/>
    </xf>
    <xf numFmtId="0" fontId="122" fillId="0" borderId="0" xfId="9" applyFont="1" applyAlignment="1">
      <alignment horizontal="left" vertical="center"/>
    </xf>
    <xf numFmtId="0" fontId="123" fillId="0" borderId="3" xfId="9" applyFont="1" applyBorder="1"/>
    <xf numFmtId="0" fontId="122" fillId="0" borderId="0" xfId="9" applyFont="1" applyAlignment="1">
      <alignment horizontal="left" indent="3"/>
    </xf>
    <xf numFmtId="3" fontId="122" fillId="0" borderId="0" xfId="9" applyNumberFormat="1" applyFont="1" applyAlignment="1">
      <alignment horizontal="left" vertical="center"/>
    </xf>
    <xf numFmtId="3" fontId="122" fillId="0" borderId="0" xfId="9" applyNumberFormat="1" applyFont="1" applyAlignment="1">
      <alignment horizontal="right" vertical="center"/>
    </xf>
    <xf numFmtId="0" fontId="122" fillId="0" borderId="0" xfId="9" applyFont="1" applyAlignment="1">
      <alignment vertical="center" wrapText="1"/>
    </xf>
    <xf numFmtId="3" fontId="122" fillId="0" borderId="0" xfId="9" applyNumberFormat="1" applyFont="1" applyAlignment="1">
      <alignment vertical="center" wrapText="1"/>
    </xf>
    <xf numFmtId="0" fontId="21" fillId="0" borderId="0" xfId="0" applyFont="1" applyAlignment="1">
      <alignment horizontal="center" vertical="center" textRotation="90"/>
    </xf>
    <xf numFmtId="0" fontId="22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center" vertical="center"/>
    </xf>
    <xf numFmtId="10" fontId="24" fillId="0" borderId="0" xfId="1" applyNumberFormat="1" applyFont="1" applyFill="1" applyBorder="1" applyAlignment="1">
      <alignment horizontal="center" vertical="center"/>
    </xf>
    <xf numFmtId="4" fontId="122" fillId="0" borderId="0" xfId="10" applyNumberFormat="1" applyFont="1" applyAlignment="1">
      <alignment horizontal="left" vertical="center"/>
    </xf>
    <xf numFmtId="2" fontId="122" fillId="0" borderId="0" xfId="10" applyNumberFormat="1" applyFont="1" applyAlignment="1">
      <alignment horizontal="center" vertical="center"/>
    </xf>
    <xf numFmtId="0" fontId="125" fillId="0" borderId="7" xfId="10" applyFont="1" applyBorder="1"/>
    <xf numFmtId="0" fontId="122" fillId="0" borderId="7" xfId="29" applyFont="1" applyBorder="1"/>
    <xf numFmtId="0" fontId="119" fillId="0" borderId="7" xfId="29" applyFont="1" applyBorder="1"/>
    <xf numFmtId="0" fontId="123" fillId="0" borderId="30" xfId="10" applyFont="1" applyBorder="1"/>
    <xf numFmtId="1" fontId="123" fillId="0" borderId="30" xfId="10" applyNumberFormat="1" applyFont="1" applyBorder="1" applyAlignment="1">
      <alignment horizontal="center"/>
    </xf>
    <xf numFmtId="0" fontId="120" fillId="0" borderId="0" xfId="9" applyFont="1" applyAlignment="1">
      <alignment horizontal="left"/>
    </xf>
    <xf numFmtId="2" fontId="122" fillId="0" borderId="0" xfId="10" applyNumberFormat="1" applyFont="1" applyAlignment="1">
      <alignment horizontal="center"/>
    </xf>
    <xf numFmtId="0" fontId="131" fillId="0" borderId="7" xfId="9" applyFont="1" applyBorder="1"/>
    <xf numFmtId="165" fontId="135" fillId="0" borderId="7" xfId="9" applyNumberFormat="1" applyFont="1" applyBorder="1"/>
    <xf numFmtId="0" fontId="120" fillId="0" borderId="30" xfId="9" applyFont="1" applyBorder="1"/>
    <xf numFmtId="0" fontId="121" fillId="0" borderId="30" xfId="9" applyFont="1" applyBorder="1" applyAlignment="1">
      <alignment horizontal="center"/>
    </xf>
    <xf numFmtId="0" fontId="125" fillId="0" borderId="30" xfId="9" applyFont="1" applyBorder="1" applyAlignment="1">
      <alignment horizontal="center"/>
    </xf>
    <xf numFmtId="0" fontId="119" fillId="0" borderId="0" xfId="9" applyFont="1" applyAlignment="1">
      <alignment horizontal="left"/>
    </xf>
    <xf numFmtId="0" fontId="119" fillId="0" borderId="3" xfId="9" applyFont="1" applyBorder="1"/>
    <xf numFmtId="0" fontId="125" fillId="0" borderId="3" xfId="9" applyFont="1" applyBorder="1" applyAlignment="1">
      <alignment horizontal="center"/>
    </xf>
    <xf numFmtId="0" fontId="122" fillId="0" borderId="7" xfId="9" applyFont="1" applyBorder="1"/>
    <xf numFmtId="165" fontId="134" fillId="0" borderId="7" xfId="9" applyNumberFormat="1" applyFont="1" applyBorder="1"/>
    <xf numFmtId="0" fontId="129" fillId="0" borderId="0" xfId="0" applyFont="1" applyAlignment="1">
      <alignment horizontal="left" vertical="center" readingOrder="1"/>
    </xf>
    <xf numFmtId="0" fontId="132" fillId="0" borderId="0" xfId="0" applyFont="1" applyAlignment="1">
      <alignment horizontal="left" vertical="center" readingOrder="1"/>
    </xf>
    <xf numFmtId="0" fontId="122" fillId="0" borderId="0" xfId="14" applyFont="1"/>
    <xf numFmtId="169" fontId="122" fillId="0" borderId="0" xfId="14" applyNumberFormat="1" applyFont="1" applyAlignment="1">
      <alignment horizontal="center"/>
    </xf>
    <xf numFmtId="169" fontId="122" fillId="12" borderId="0" xfId="14" applyNumberFormat="1" applyFont="1" applyFill="1" applyAlignment="1">
      <alignment horizontal="center"/>
    </xf>
    <xf numFmtId="2" fontId="122" fillId="0" borderId="0" xfId="14" applyNumberFormat="1" applyFont="1" applyAlignment="1">
      <alignment horizontal="center"/>
    </xf>
    <xf numFmtId="0" fontId="122" fillId="0" borderId="0" xfId="14" applyFont="1" applyAlignment="1">
      <alignment horizontal="center"/>
    </xf>
    <xf numFmtId="0" fontId="9" fillId="0" borderId="0" xfId="14" applyFont="1" applyAlignment="1">
      <alignment horizontal="centerContinuous"/>
    </xf>
    <xf numFmtId="0" fontId="129" fillId="0" borderId="0" xfId="0" applyFont="1" applyAlignment="1">
      <alignment horizontal="left" readingOrder="1"/>
    </xf>
    <xf numFmtId="0" fontId="122" fillId="0" borderId="3" xfId="14" applyFont="1" applyBorder="1"/>
    <xf numFmtId="169" fontId="122" fillId="0" borderId="3" xfId="14" applyNumberFormat="1" applyFont="1" applyBorder="1" applyAlignment="1">
      <alignment horizontal="center"/>
    </xf>
    <xf numFmtId="169" fontId="122" fillId="12" borderId="3" xfId="14" applyNumberFormat="1" applyFont="1" applyFill="1" applyBorder="1" applyAlignment="1">
      <alignment horizontal="center"/>
    </xf>
    <xf numFmtId="0" fontId="123" fillId="6" borderId="3" xfId="14" applyFont="1" applyFill="1" applyBorder="1" applyAlignment="1">
      <alignment horizontal="center"/>
    </xf>
    <xf numFmtId="0" fontId="123" fillId="19" borderId="3" xfId="14" applyFont="1" applyFill="1" applyBorder="1" applyAlignment="1">
      <alignment horizontal="center"/>
    </xf>
    <xf numFmtId="0" fontId="8" fillId="0" borderId="7" xfId="14" applyFont="1" applyBorder="1"/>
    <xf numFmtId="0" fontId="123" fillId="0" borderId="30" xfId="14" applyFont="1" applyBorder="1"/>
    <xf numFmtId="0" fontId="122" fillId="0" borderId="7" xfId="14" applyFont="1" applyBorder="1"/>
    <xf numFmtId="2" fontId="122" fillId="0" borderId="7" xfId="14" applyNumberFormat="1" applyFont="1" applyBorder="1" applyAlignment="1">
      <alignment horizontal="center"/>
    </xf>
    <xf numFmtId="0" fontId="122" fillId="0" borderId="7" xfId="14" applyFont="1" applyBorder="1" applyAlignment="1">
      <alignment horizontal="center"/>
    </xf>
    <xf numFmtId="169" fontId="122" fillId="0" borderId="7" xfId="14" applyNumberFormat="1" applyFont="1" applyBorder="1" applyAlignment="1">
      <alignment horizontal="center"/>
    </xf>
    <xf numFmtId="0" fontId="123" fillId="6" borderId="30" xfId="14" applyFont="1" applyFill="1" applyBorder="1" applyAlignment="1">
      <alignment horizontal="center"/>
    </xf>
    <xf numFmtId="0" fontId="123" fillId="19" borderId="30" xfId="14" applyFont="1" applyFill="1" applyBorder="1" applyAlignment="1">
      <alignment horizontal="center"/>
    </xf>
    <xf numFmtId="2" fontId="122" fillId="0" borderId="3" xfId="14" applyNumberFormat="1" applyFont="1" applyBorder="1" applyAlignment="1">
      <alignment horizontal="center"/>
    </xf>
    <xf numFmtId="0" fontId="122" fillId="0" borderId="3" xfId="14" applyFont="1" applyBorder="1" applyAlignment="1">
      <alignment horizontal="center"/>
    </xf>
    <xf numFmtId="0" fontId="154" fillId="0" borderId="0" xfId="0" applyFont="1"/>
    <xf numFmtId="0" fontId="128" fillId="0" borderId="59" xfId="0" applyFont="1" applyBorder="1" applyAlignment="1">
      <alignment horizontal="left" vertical="center" wrapText="1"/>
    </xf>
    <xf numFmtId="0" fontId="128" fillId="0" borderId="59" xfId="0" applyFont="1" applyBorder="1" applyAlignment="1">
      <alignment horizontal="center" vertical="center" wrapText="1"/>
    </xf>
    <xf numFmtId="0" fontId="122" fillId="0" borderId="60" xfId="0" applyFont="1" applyBorder="1" applyAlignment="1">
      <alignment horizontal="center" vertical="center" wrapText="1"/>
    </xf>
    <xf numFmtId="0" fontId="128" fillId="0" borderId="62" xfId="0" applyFont="1" applyBorder="1" applyAlignment="1">
      <alignment horizontal="left" vertical="center" wrapText="1"/>
    </xf>
    <xf numFmtId="49" fontId="128" fillId="0" borderId="62" xfId="0" applyNumberFormat="1" applyFont="1" applyBorder="1" applyAlignment="1">
      <alignment horizontal="center" vertical="center" wrapText="1"/>
    </xf>
    <xf numFmtId="49" fontId="122" fillId="0" borderId="63" xfId="0" applyNumberFormat="1" applyFont="1" applyBorder="1" applyAlignment="1">
      <alignment horizontal="center" vertical="center" wrapText="1"/>
    </xf>
    <xf numFmtId="3" fontId="128" fillId="0" borderId="62" xfId="0" applyNumberFormat="1" applyFont="1" applyBorder="1" applyAlignment="1">
      <alignment horizontal="center" vertical="center" wrapText="1"/>
    </xf>
    <xf numFmtId="3" fontId="122" fillId="0" borderId="63" xfId="0" applyNumberFormat="1" applyFont="1" applyBorder="1" applyAlignment="1">
      <alignment horizontal="center" vertical="center" wrapText="1"/>
    </xf>
    <xf numFmtId="0" fontId="122" fillId="0" borderId="62" xfId="0" applyFont="1" applyBorder="1" applyAlignment="1">
      <alignment horizontal="left" vertical="center" wrapText="1"/>
    </xf>
    <xf numFmtId="0" fontId="122" fillId="0" borderId="62" xfId="0" applyFont="1" applyBorder="1" applyAlignment="1">
      <alignment horizontal="center" vertical="center"/>
    </xf>
    <xf numFmtId="0" fontId="122" fillId="0" borderId="63" xfId="0" applyFont="1" applyBorder="1" applyAlignment="1">
      <alignment horizontal="center" vertical="center"/>
    </xf>
    <xf numFmtId="49" fontId="122" fillId="0" borderId="62" xfId="0" applyNumberFormat="1" applyFont="1" applyBorder="1" applyAlignment="1">
      <alignment horizontal="center" vertical="center"/>
    </xf>
    <xf numFmtId="49" fontId="122" fillId="0" borderId="63" xfId="0" applyNumberFormat="1" applyFont="1" applyBorder="1" applyAlignment="1">
      <alignment horizontal="center" vertical="center"/>
    </xf>
    <xf numFmtId="3" fontId="122" fillId="0" borderId="62" xfId="0" applyNumberFormat="1" applyFont="1" applyBorder="1" applyAlignment="1">
      <alignment horizontal="center" vertical="center"/>
    </xf>
    <xf numFmtId="3" fontId="122" fillId="0" borderId="63" xfId="0" applyNumberFormat="1" applyFont="1" applyBorder="1" applyAlignment="1">
      <alignment horizontal="center" vertical="center"/>
    </xf>
    <xf numFmtId="0" fontId="122" fillId="0" borderId="67" xfId="0" applyFont="1" applyBorder="1" applyAlignment="1">
      <alignment horizontal="left" vertical="center" wrapText="1"/>
    </xf>
    <xf numFmtId="0" fontId="122" fillId="0" borderId="69" xfId="0" applyFont="1" applyBorder="1" applyAlignment="1">
      <alignment horizontal="left" vertical="center" wrapText="1"/>
    </xf>
    <xf numFmtId="49" fontId="122" fillId="0" borderId="70" xfId="0" applyNumberFormat="1" applyFont="1" applyBorder="1" applyAlignment="1">
      <alignment horizontal="center" vertical="center"/>
    </xf>
    <xf numFmtId="49" fontId="122" fillId="0" borderId="71" xfId="0" applyNumberFormat="1" applyFont="1" applyBorder="1" applyAlignment="1">
      <alignment horizontal="center" vertical="center"/>
    </xf>
    <xf numFmtId="3" fontId="128" fillId="0" borderId="0" xfId="26" applyNumberFormat="1" applyFont="1" applyAlignment="1">
      <alignment horizontal="center" vertical="center"/>
    </xf>
    <xf numFmtId="171" fontId="122" fillId="0" borderId="0" xfId="26" applyNumberFormat="1" applyFont="1" applyAlignment="1">
      <alignment horizontal="center"/>
    </xf>
    <xf numFmtId="179" fontId="122" fillId="0" borderId="0" xfId="26" applyNumberFormat="1" applyFont="1" applyAlignment="1">
      <alignment horizontal="center"/>
    </xf>
    <xf numFmtId="180" fontId="122" fillId="0" borderId="0" xfId="26" applyNumberFormat="1" applyFont="1" applyAlignment="1">
      <alignment horizontal="center"/>
    </xf>
    <xf numFmtId="171" fontId="134" fillId="0" borderId="0" xfId="26" applyNumberFormat="1" applyFont="1" applyAlignment="1">
      <alignment horizontal="center"/>
    </xf>
    <xf numFmtId="0" fontId="118" fillId="0" borderId="3" xfId="26" applyFont="1" applyBorder="1" applyAlignment="1">
      <alignment horizontal="center" vertical="center" wrapText="1"/>
    </xf>
    <xf numFmtId="0" fontId="28" fillId="0" borderId="7" xfId="27" applyFont="1" applyBorder="1"/>
    <xf numFmtId="0" fontId="1" fillId="0" borderId="7" xfId="27" applyBorder="1"/>
    <xf numFmtId="171" fontId="120" fillId="0" borderId="39" xfId="28" applyNumberFormat="1" applyFont="1" applyBorder="1" applyAlignment="1">
      <alignment horizontal="center"/>
    </xf>
    <xf numFmtId="171" fontId="120" fillId="0" borderId="41" xfId="28" applyNumberFormat="1" applyFont="1" applyBorder="1" applyAlignment="1">
      <alignment horizontal="center"/>
    </xf>
    <xf numFmtId="171" fontId="120" fillId="0" borderId="42" xfId="28" applyNumberFormat="1" applyFont="1" applyBorder="1" applyAlignment="1">
      <alignment horizontal="center"/>
    </xf>
    <xf numFmtId="171" fontId="120" fillId="0" borderId="40" xfId="28" applyNumberFormat="1" applyFont="1" applyBorder="1" applyAlignment="1">
      <alignment horizontal="center"/>
    </xf>
    <xf numFmtId="171" fontId="120" fillId="0" borderId="38" xfId="28" applyNumberFormat="1" applyFont="1" applyBorder="1" applyAlignment="1">
      <alignment horizontal="center"/>
    </xf>
    <xf numFmtId="171" fontId="128" fillId="0" borderId="38" xfId="28" applyNumberFormat="1" applyFont="1" applyBorder="1" applyAlignment="1">
      <alignment horizontal="center"/>
    </xf>
    <xf numFmtId="171" fontId="122" fillId="0" borderId="38" xfId="28" applyNumberFormat="1" applyFont="1" applyBorder="1" applyAlignment="1">
      <alignment horizontal="center"/>
    </xf>
    <xf numFmtId="171" fontId="119" fillId="0" borderId="41" xfId="28" applyNumberFormat="1" applyFont="1" applyBorder="1" applyAlignment="1">
      <alignment horizontal="center"/>
    </xf>
    <xf numFmtId="171" fontId="122" fillId="0" borderId="44" xfId="28" applyNumberFormat="1" applyFont="1" applyBorder="1" applyAlignment="1">
      <alignment horizontal="center"/>
    </xf>
    <xf numFmtId="171" fontId="119" fillId="0" borderId="43" xfId="28" applyNumberFormat="1" applyFont="1" applyBorder="1" applyAlignment="1">
      <alignment horizontal="center"/>
    </xf>
    <xf numFmtId="180" fontId="122" fillId="0" borderId="46" xfId="28" applyNumberFormat="1" applyFont="1" applyBorder="1" applyAlignment="1">
      <alignment horizontal="center"/>
    </xf>
    <xf numFmtId="171" fontId="119" fillId="0" borderId="47" xfId="28" applyNumberFormat="1" applyFont="1" applyBorder="1" applyAlignment="1">
      <alignment horizontal="center"/>
    </xf>
    <xf numFmtId="180" fontId="122" fillId="0" borderId="45" xfId="28" applyNumberFormat="1" applyFont="1" applyBorder="1" applyAlignment="1">
      <alignment horizontal="center"/>
    </xf>
    <xf numFmtId="0" fontId="120" fillId="8" borderId="31" xfId="28" applyFont="1" applyFill="1" applyBorder="1" applyAlignment="1">
      <alignment horizontal="center"/>
    </xf>
    <xf numFmtId="0" fontId="120" fillId="9" borderId="35" xfId="28" applyFont="1" applyFill="1" applyBorder="1" applyAlignment="1">
      <alignment horizontal="center"/>
    </xf>
    <xf numFmtId="0" fontId="120" fillId="8" borderId="25" xfId="28" applyFont="1" applyFill="1" applyBorder="1" applyAlignment="1">
      <alignment horizontal="center"/>
    </xf>
    <xf numFmtId="0" fontId="119" fillId="8" borderId="25" xfId="28" applyFont="1" applyFill="1" applyBorder="1" applyAlignment="1">
      <alignment horizontal="center"/>
    </xf>
    <xf numFmtId="0" fontId="119" fillId="9" borderId="35" xfId="28" applyFont="1" applyFill="1" applyBorder="1" applyAlignment="1">
      <alignment horizontal="center"/>
    </xf>
    <xf numFmtId="0" fontId="123" fillId="0" borderId="30" xfId="36" applyFont="1" applyBorder="1" applyAlignment="1">
      <alignment horizontal="left" vertical="top"/>
    </xf>
    <xf numFmtId="0" fontId="128" fillId="0" borderId="0" xfId="9" applyFont="1" applyAlignment="1">
      <alignment horizontal="left"/>
    </xf>
    <xf numFmtId="0" fontId="155" fillId="0" borderId="30" xfId="9" applyFont="1" applyBorder="1" applyAlignment="1">
      <alignment horizontal="left"/>
    </xf>
    <xf numFmtId="0" fontId="122" fillId="0" borderId="7" xfId="9" applyFont="1" applyBorder="1" applyAlignment="1">
      <alignment horizontal="left"/>
    </xf>
    <xf numFmtId="2" fontId="122" fillId="0" borderId="7" xfId="10" applyNumberFormat="1" applyFont="1" applyBorder="1" applyAlignment="1">
      <alignment horizontal="center"/>
    </xf>
    <xf numFmtId="2" fontId="122" fillId="0" borderId="92" xfId="10" applyNumberFormat="1" applyFont="1" applyBorder="1" applyAlignment="1">
      <alignment horizontal="right"/>
    </xf>
    <xf numFmtId="172" fontId="122" fillId="0" borderId="25" xfId="16" applyNumberFormat="1" applyFont="1" applyBorder="1" applyAlignment="1">
      <alignment horizontal="center"/>
    </xf>
    <xf numFmtId="172" fontId="122" fillId="0" borderId="0" xfId="16" applyNumberFormat="1" applyFont="1" applyAlignment="1">
      <alignment horizontal="center"/>
    </xf>
    <xf numFmtId="0" fontId="128" fillId="0" borderId="0" xfId="0" applyFont="1" applyAlignment="1">
      <alignment horizontal="center" vertical="center"/>
    </xf>
    <xf numFmtId="0" fontId="122" fillId="0" borderId="0" xfId="32" applyFont="1" applyAlignment="1">
      <alignment horizontal="center" vertical="center"/>
    </xf>
    <xf numFmtId="2" fontId="122" fillId="0" borderId="0" xfId="32" applyNumberFormat="1" applyFont="1" applyAlignment="1">
      <alignment horizontal="right" vertical="center"/>
    </xf>
    <xf numFmtId="1" fontId="122" fillId="0" borderId="0" xfId="10" applyNumberFormat="1" applyFont="1" applyAlignment="1">
      <alignment horizontal="center"/>
    </xf>
    <xf numFmtId="1" fontId="122" fillId="0" borderId="0" xfId="8" applyNumberFormat="1" applyFont="1" applyAlignment="1">
      <alignment horizontal="center"/>
    </xf>
    <xf numFmtId="0" fontId="122" fillId="4" borderId="0" xfId="0" applyFont="1" applyFill="1"/>
    <xf numFmtId="2" fontId="127" fillId="4" borderId="0" xfId="0" applyNumberFormat="1" applyFont="1" applyFill="1"/>
    <xf numFmtId="0" fontId="122" fillId="0" borderId="92" xfId="36" applyFont="1" applyBorder="1" applyAlignment="1">
      <alignment wrapText="1"/>
    </xf>
    <xf numFmtId="2" fontId="122" fillId="0" borderId="92" xfId="36" applyNumberFormat="1" applyFont="1" applyBorder="1" applyAlignment="1">
      <alignment horizontal="center" vertical="center"/>
    </xf>
    <xf numFmtId="0" fontId="128" fillId="0" borderId="0" xfId="16" applyFont="1"/>
    <xf numFmtId="0" fontId="120" fillId="0" borderId="0" xfId="16" applyFont="1" applyAlignment="1">
      <alignment horizontal="left"/>
    </xf>
    <xf numFmtId="0" fontId="128" fillId="0" borderId="7" xfId="9" applyFont="1" applyBorder="1"/>
    <xf numFmtId="0" fontId="11" fillId="0" borderId="3" xfId="9" applyFont="1" applyBorder="1" applyAlignment="1">
      <alignment horizontal="left"/>
    </xf>
    <xf numFmtId="0" fontId="123" fillId="0" borderId="0" xfId="18" applyFont="1" applyAlignment="1">
      <alignment vertical="center"/>
    </xf>
    <xf numFmtId="0" fontId="139" fillId="0" borderId="0" xfId="18" applyFont="1" applyAlignment="1">
      <alignment horizontal="center" vertical="top" wrapText="1"/>
    </xf>
    <xf numFmtId="0" fontId="119" fillId="0" borderId="0" xfId="18" applyFont="1"/>
    <xf numFmtId="0" fontId="123" fillId="0" borderId="0" xfId="18" applyFont="1" applyAlignment="1">
      <alignment horizontal="center"/>
    </xf>
    <xf numFmtId="0" fontId="122" fillId="0" borderId="7" xfId="18" applyFont="1" applyBorder="1"/>
    <xf numFmtId="0" fontId="8" fillId="0" borderId="7" xfId="18" applyFont="1" applyBorder="1"/>
    <xf numFmtId="0" fontId="7" fillId="0" borderId="7" xfId="18" applyFont="1" applyBorder="1"/>
    <xf numFmtId="0" fontId="119" fillId="0" borderId="3" xfId="18" applyFont="1" applyBorder="1"/>
    <xf numFmtId="0" fontId="133" fillId="0" borderId="3" xfId="18" applyFont="1" applyBorder="1" applyAlignment="1">
      <alignment horizontal="center"/>
    </xf>
    <xf numFmtId="0" fontId="1" fillId="0" borderId="7" xfId="18" applyBorder="1"/>
    <xf numFmtId="0" fontId="122" fillId="0" borderId="7" xfId="18" applyFont="1" applyBorder="1" applyAlignment="1">
      <alignment vertical="top" wrapText="1"/>
    </xf>
    <xf numFmtId="0" fontId="134" fillId="0" borderId="0" xfId="18" applyFont="1"/>
    <xf numFmtId="0" fontId="122" fillId="0" borderId="7" xfId="18" applyFont="1" applyBorder="1" applyAlignment="1">
      <alignment horizontal="center"/>
    </xf>
    <xf numFmtId="0" fontId="122" fillId="0" borderId="0" xfId="20" applyFont="1" applyAlignment="1">
      <alignment horizontal="center" vertical="center"/>
    </xf>
    <xf numFmtId="1" fontId="122" fillId="0" borderId="0" xfId="20" applyNumberFormat="1" applyFont="1" applyAlignment="1">
      <alignment horizontal="center" vertical="center"/>
    </xf>
    <xf numFmtId="0" fontId="122" fillId="0" borderId="7" xfId="20" applyFont="1" applyBorder="1"/>
    <xf numFmtId="0" fontId="122" fillId="0" borderId="7" xfId="20" applyFont="1" applyBorder="1" applyAlignment="1">
      <alignment horizontal="center" vertical="center"/>
    </xf>
    <xf numFmtId="1" fontId="122" fillId="0" borderId="7" xfId="20" applyNumberFormat="1" applyFont="1" applyBorder="1" applyAlignment="1">
      <alignment horizontal="center" vertical="center"/>
    </xf>
    <xf numFmtId="0" fontId="119" fillId="0" borderId="7" xfId="21" applyFont="1" applyBorder="1"/>
    <xf numFmtId="0" fontId="122" fillId="0" borderId="30" xfId="20" applyFont="1" applyBorder="1" applyAlignment="1">
      <alignment horizontal="left" vertical="center"/>
    </xf>
    <xf numFmtId="0" fontId="123" fillId="0" borderId="30" xfId="20" applyFont="1" applyBorder="1" applyAlignment="1">
      <alignment horizontal="center" vertical="center"/>
    </xf>
    <xf numFmtId="0" fontId="134" fillId="0" borderId="0" xfId="20" applyFont="1"/>
    <xf numFmtId="175" fontId="122" fillId="0" borderId="7" xfId="22" applyNumberFormat="1" applyFont="1" applyBorder="1"/>
    <xf numFmtId="0" fontId="123" fillId="0" borderId="0" xfId="0" applyFont="1" applyAlignment="1">
      <alignment horizontal="center" vertical="center"/>
    </xf>
    <xf numFmtId="0" fontId="122" fillId="0" borderId="7" xfId="15" applyFont="1" applyBorder="1"/>
    <xf numFmtId="2" fontId="122" fillId="0" borderId="7" xfId="15" applyNumberFormat="1" applyFont="1" applyBorder="1" applyAlignment="1">
      <alignment horizontal="center"/>
    </xf>
    <xf numFmtId="2" fontId="122" fillId="6" borderId="7" xfId="15" applyNumberFormat="1" applyFont="1" applyFill="1" applyBorder="1" applyAlignment="1">
      <alignment horizontal="center"/>
    </xf>
    <xf numFmtId="0" fontId="123" fillId="0" borderId="30" xfId="15" applyFont="1" applyBorder="1"/>
    <xf numFmtId="0" fontId="123" fillId="0" borderId="30" xfId="15" applyFont="1" applyBorder="1" applyAlignment="1">
      <alignment horizontal="center"/>
    </xf>
    <xf numFmtId="3" fontId="122" fillId="0" borderId="3" xfId="9" applyNumberFormat="1" applyFont="1" applyBorder="1" applyAlignment="1">
      <alignment horizontal="left" vertical="center"/>
    </xf>
    <xf numFmtId="4" fontId="122" fillId="0" borderId="7" xfId="10" applyNumberFormat="1" applyFont="1" applyBorder="1" applyAlignment="1">
      <alignment horizontal="left" vertical="center"/>
    </xf>
    <xf numFmtId="0" fontId="119" fillId="0" borderId="7" xfId="9" applyFont="1" applyBorder="1" applyAlignment="1">
      <alignment horizontal="left"/>
    </xf>
    <xf numFmtId="2" fontId="122" fillId="0" borderId="7" xfId="10" applyNumberFormat="1" applyFont="1" applyBorder="1" applyAlignment="1">
      <alignment horizontal="center" vertical="center"/>
    </xf>
    <xf numFmtId="0" fontId="120" fillId="0" borderId="7" xfId="9" applyFont="1" applyBorder="1" applyAlignment="1">
      <alignment horizontal="left"/>
    </xf>
    <xf numFmtId="3" fontId="128" fillId="0" borderId="7" xfId="26" applyNumberFormat="1" applyFont="1" applyBorder="1" applyAlignment="1">
      <alignment horizontal="center" vertical="center"/>
    </xf>
    <xf numFmtId="171" fontId="122" fillId="0" borderId="7" xfId="26" applyNumberFormat="1" applyFont="1" applyBorder="1" applyAlignment="1">
      <alignment horizontal="center"/>
    </xf>
    <xf numFmtId="180" fontId="122" fillId="0" borderId="7" xfId="26" applyNumberFormat="1" applyFont="1" applyBorder="1" applyAlignment="1">
      <alignment horizontal="center"/>
    </xf>
    <xf numFmtId="0" fontId="41" fillId="0" borderId="0" xfId="9" applyFont="1" applyAlignment="1">
      <alignment horizontal="left" vertical="center" wrapText="1" indent="1"/>
    </xf>
    <xf numFmtId="189" fontId="62" fillId="0" borderId="0" xfId="9" applyNumberFormat="1" applyFont="1" applyAlignment="1">
      <alignment horizontal="center" vertical="center"/>
    </xf>
    <xf numFmtId="0" fontId="54" fillId="0" borderId="0" xfId="9" applyFont="1" applyAlignment="1">
      <alignment wrapText="1"/>
    </xf>
    <xf numFmtId="0" fontId="134" fillId="0" borderId="0" xfId="33" applyFont="1"/>
    <xf numFmtId="0" fontId="147" fillId="0" borderId="0" xfId="33" applyFont="1" applyAlignment="1">
      <alignment horizontal="center" vertical="center" wrapText="1"/>
    </xf>
    <xf numFmtId="181" fontId="148" fillId="0" borderId="0" xfId="33" applyNumberFormat="1" applyFont="1" applyAlignment="1">
      <alignment horizontal="center" vertical="center" wrapText="1"/>
    </xf>
    <xf numFmtId="181" fontId="147" fillId="0" borderId="0" xfId="33" applyNumberFormat="1" applyFont="1" applyAlignment="1">
      <alignment horizontal="center" vertical="center" wrapText="1"/>
    </xf>
    <xf numFmtId="0" fontId="149" fillId="0" borderId="0" xfId="33" applyFont="1" applyAlignment="1">
      <alignment horizontal="center" vertical="center" wrapText="1"/>
    </xf>
    <xf numFmtId="181" fontId="146" fillId="0" borderId="0" xfId="33" applyNumberFormat="1" applyFont="1" applyAlignment="1">
      <alignment horizontal="center" vertical="center" wrapText="1"/>
    </xf>
    <xf numFmtId="0" fontId="149" fillId="0" borderId="3" xfId="33" applyFont="1" applyBorder="1" applyAlignment="1">
      <alignment horizontal="center" vertical="center" wrapText="1"/>
    </xf>
    <xf numFmtId="0" fontId="49" fillId="0" borderId="7" xfId="8" applyFont="1" applyBorder="1"/>
    <xf numFmtId="0" fontId="0" fillId="0" borderId="7" xfId="0" applyBorder="1"/>
    <xf numFmtId="0" fontId="149" fillId="0" borderId="7" xfId="33" applyFont="1" applyBorder="1" applyAlignment="1">
      <alignment horizontal="center" vertical="center" wrapText="1"/>
    </xf>
    <xf numFmtId="181" fontId="146" fillId="0" borderId="7" xfId="33" applyNumberFormat="1" applyFont="1" applyBorder="1" applyAlignment="1">
      <alignment horizontal="center" vertical="center" wrapText="1"/>
    </xf>
    <xf numFmtId="0" fontId="124" fillId="0" borderId="3" xfId="33" applyFont="1" applyBorder="1" applyAlignment="1">
      <alignment horizontal="center" vertical="center" wrapText="1"/>
    </xf>
    <xf numFmtId="0" fontId="157" fillId="0" borderId="3" xfId="33" applyFont="1" applyBorder="1" applyAlignment="1">
      <alignment horizontal="center" vertical="center" textRotation="90"/>
    </xf>
    <xf numFmtId="0" fontId="123" fillId="0" borderId="30" xfId="9" applyFont="1" applyBorder="1"/>
    <xf numFmtId="0" fontId="29" fillId="0" borderId="30" xfId="9" applyBorder="1"/>
    <xf numFmtId="0" fontId="122" fillId="0" borderId="0" xfId="9" applyFont="1" applyAlignment="1">
      <alignment horizontal="left"/>
    </xf>
    <xf numFmtId="0" fontId="122" fillId="0" borderId="3" xfId="9" applyFont="1" applyBorder="1" applyAlignment="1">
      <alignment horizontal="left"/>
    </xf>
    <xf numFmtId="3" fontId="122" fillId="0" borderId="3" xfId="9" applyNumberFormat="1" applyFont="1" applyBorder="1" applyAlignment="1">
      <alignment horizontal="right" vertical="center"/>
    </xf>
    <xf numFmtId="0" fontId="122" fillId="0" borderId="7" xfId="8" applyFont="1" applyBorder="1" applyAlignment="1">
      <alignment horizontal="left"/>
    </xf>
    <xf numFmtId="0" fontId="122" fillId="0" borderId="7" xfId="10" applyFont="1" applyBorder="1"/>
    <xf numFmtId="0" fontId="122" fillId="0" borderId="7" xfId="8" applyFont="1" applyBorder="1"/>
    <xf numFmtId="0" fontId="122" fillId="0" borderId="7" xfId="10" applyFont="1" applyBorder="1" applyAlignment="1">
      <alignment horizontal="left"/>
    </xf>
    <xf numFmtId="1" fontId="122" fillId="0" borderId="7" xfId="10" applyNumberFormat="1" applyFont="1" applyBorder="1"/>
    <xf numFmtId="1" fontId="122" fillId="0" borderId="7" xfId="8" applyNumberFormat="1" applyFont="1" applyBorder="1"/>
    <xf numFmtId="1" fontId="122" fillId="0" borderId="7" xfId="10" applyNumberFormat="1" applyFont="1" applyBorder="1" applyAlignment="1">
      <alignment horizontal="right"/>
    </xf>
    <xf numFmtId="1" fontId="122" fillId="0" borderId="7" xfId="8" applyNumberFormat="1" applyFont="1" applyBorder="1" applyAlignment="1">
      <alignment horizontal="right"/>
    </xf>
    <xf numFmtId="1" fontId="122" fillId="0" borderId="7" xfId="10" applyNumberFormat="1" applyFont="1" applyBorder="1" applyAlignment="1">
      <alignment horizontal="center"/>
    </xf>
    <xf numFmtId="1" fontId="122" fillId="0" borderId="7" xfId="8" applyNumberFormat="1" applyFont="1" applyBorder="1" applyAlignment="1">
      <alignment horizontal="center"/>
    </xf>
    <xf numFmtId="2" fontId="122" fillId="0" borderId="7" xfId="10" applyNumberFormat="1" applyFont="1" applyBorder="1" applyAlignment="1">
      <alignment horizontal="right"/>
    </xf>
    <xf numFmtId="2" fontId="122" fillId="0" borderId="7" xfId="8" applyNumberFormat="1" applyFont="1" applyBorder="1" applyAlignment="1">
      <alignment horizontal="right"/>
    </xf>
    <xf numFmtId="0" fontId="128" fillId="6" borderId="7" xfId="0" applyFont="1" applyFill="1" applyBorder="1" applyAlignment="1">
      <alignment horizontal="center" vertical="center"/>
    </xf>
    <xf numFmtId="0" fontId="122" fillId="0" borderId="7" xfId="32" applyFont="1" applyBorder="1" applyAlignment="1">
      <alignment horizontal="center" vertical="center"/>
    </xf>
    <xf numFmtId="2" fontId="122" fillId="0" borderId="7" xfId="32" applyNumberFormat="1" applyFont="1" applyBorder="1" applyAlignment="1">
      <alignment horizontal="right" vertical="center"/>
    </xf>
    <xf numFmtId="0" fontId="8" fillId="0" borderId="0" xfId="8" applyFont="1"/>
    <xf numFmtId="0" fontId="122" fillId="0" borderId="7" xfId="0" applyFont="1" applyBorder="1"/>
    <xf numFmtId="2" fontId="127" fillId="0" borderId="7" xfId="0" applyNumberFormat="1" applyFont="1" applyBorder="1"/>
    <xf numFmtId="0" fontId="128" fillId="0" borderId="7" xfId="16" applyFont="1" applyBorder="1"/>
    <xf numFmtId="0" fontId="120" fillId="0" borderId="7" xfId="16" applyFont="1" applyBorder="1" applyAlignment="1">
      <alignment horizontal="left"/>
    </xf>
    <xf numFmtId="2" fontId="128" fillId="0" borderId="7" xfId="16" applyNumberFormat="1" applyFont="1" applyBorder="1" applyAlignment="1">
      <alignment horizontal="right"/>
    </xf>
    <xf numFmtId="2" fontId="120" fillId="0" borderId="7" xfId="16" applyNumberFormat="1" applyFont="1" applyBorder="1" applyAlignment="1">
      <alignment horizontal="right"/>
    </xf>
    <xf numFmtId="0" fontId="120" fillId="0" borderId="7" xfId="16" applyFont="1" applyBorder="1" applyAlignment="1">
      <alignment horizontal="center"/>
    </xf>
    <xf numFmtId="2" fontId="122" fillId="0" borderId="7" xfId="16" applyNumberFormat="1" applyFont="1" applyBorder="1" applyAlignment="1">
      <alignment horizontal="center" vertical="center"/>
    </xf>
    <xf numFmtId="0" fontId="122" fillId="0" borderId="7" xfId="5" applyFont="1" applyFill="1" applyBorder="1" applyAlignment="1">
      <alignment horizontal="center" vertical="center"/>
    </xf>
    <xf numFmtId="2" fontId="122" fillId="0" borderId="7" xfId="0" applyNumberFormat="1" applyFont="1" applyBorder="1" applyAlignment="1">
      <alignment horizontal="right" vertical="center"/>
    </xf>
    <xf numFmtId="191" fontId="122" fillId="0" borderId="3" xfId="44" applyNumberFormat="1" applyFont="1" applyBorder="1" applyAlignment="1">
      <alignment horizontal="center" vertical="center"/>
    </xf>
    <xf numFmtId="191" fontId="122" fillId="0" borderId="0" xfId="44" applyNumberFormat="1" applyFont="1" applyBorder="1" applyAlignment="1">
      <alignment horizontal="center" vertical="center"/>
    </xf>
    <xf numFmtId="0" fontId="34" fillId="0" borderId="3" xfId="9" applyFont="1" applyBorder="1"/>
    <xf numFmtId="0" fontId="34" fillId="0" borderId="7" xfId="9" applyFont="1" applyBorder="1"/>
    <xf numFmtId="0" fontId="122" fillId="0" borderId="7" xfId="9" applyFont="1" applyBorder="1" applyAlignment="1">
      <alignment vertical="center" wrapText="1"/>
    </xf>
    <xf numFmtId="3" fontId="122" fillId="0" borderId="7" xfId="9" applyNumberFormat="1" applyFont="1" applyBorder="1" applyAlignment="1">
      <alignment vertical="center" wrapText="1"/>
    </xf>
    <xf numFmtId="0" fontId="122" fillId="0" borderId="0" xfId="9" applyFont="1" applyAlignment="1">
      <alignment wrapText="1"/>
    </xf>
    <xf numFmtId="3" fontId="122" fillId="0" borderId="0" xfId="9" applyNumberFormat="1" applyFont="1" applyAlignment="1">
      <alignment wrapText="1"/>
    </xf>
    <xf numFmtId="0" fontId="158" fillId="0" borderId="0" xfId="0" applyFont="1"/>
    <xf numFmtId="0" fontId="159" fillId="0" borderId="0" xfId="0" applyFont="1"/>
    <xf numFmtId="0" fontId="160" fillId="0" borderId="0" xfId="0" applyFont="1" applyAlignment="1">
      <alignment horizontal="left" indent="2"/>
    </xf>
    <xf numFmtId="0" fontId="161" fillId="0" borderId="0" xfId="0" applyFont="1" applyAlignment="1">
      <alignment horizontal="left" indent="4"/>
    </xf>
    <xf numFmtId="0" fontId="162" fillId="0" borderId="0" xfId="0" applyFont="1" applyAlignment="1">
      <alignment horizontal="left" indent="4"/>
    </xf>
    <xf numFmtId="0" fontId="125" fillId="0" borderId="0" xfId="28" applyFont="1"/>
    <xf numFmtId="0" fontId="163" fillId="0" borderId="0" xfId="27" applyFont="1" applyAlignment="1">
      <alignment horizontal="center" vertical="center" wrapText="1"/>
    </xf>
    <xf numFmtId="180" fontId="164" fillId="0" borderId="0" xfId="26" applyNumberFormat="1" applyFont="1" applyAlignment="1">
      <alignment horizontal="center"/>
    </xf>
    <xf numFmtId="171" fontId="165" fillId="0" borderId="0" xfId="26" applyNumberFormat="1" applyFont="1" applyAlignment="1">
      <alignment horizontal="center"/>
    </xf>
    <xf numFmtId="0" fontId="135" fillId="0" borderId="0" xfId="9" applyFont="1"/>
    <xf numFmtId="0" fontId="135" fillId="0" borderId="0" xfId="39" applyFont="1" applyAlignment="1">
      <alignment vertical="top"/>
    </xf>
    <xf numFmtId="0" fontId="146" fillId="0" borderId="0" xfId="33" applyFont="1" applyAlignment="1">
      <alignment horizontal="right" vertical="top"/>
    </xf>
    <xf numFmtId="0" fontId="167" fillId="0" borderId="0" xfId="33" applyFont="1" applyAlignment="1">
      <alignment vertical="top"/>
    </xf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2" fillId="0" borderId="0" xfId="0" applyFont="1" applyAlignment="1">
      <alignment horizontal="left" wrapText="1" indent="1"/>
    </xf>
    <xf numFmtId="6" fontId="24" fillId="0" borderId="0" xfId="0" applyNumberFormat="1" applyFont="1" applyAlignment="1">
      <alignment horizontal="center" vertical="center"/>
    </xf>
    <xf numFmtId="2" fontId="24" fillId="0" borderId="0" xfId="1" applyNumberFormat="1" applyFont="1" applyFill="1" applyBorder="1" applyAlignment="1">
      <alignment horizontal="center" vertical="center"/>
    </xf>
    <xf numFmtId="49" fontId="128" fillId="0" borderId="0" xfId="0" applyNumberFormat="1" applyFont="1"/>
    <xf numFmtId="49" fontId="123" fillId="0" borderId="0" xfId="11" applyNumberFormat="1" applyFont="1" applyAlignment="1"/>
    <xf numFmtId="0" fontId="66" fillId="0" borderId="0" xfId="9" applyFont="1"/>
    <xf numFmtId="0" fontId="129" fillId="0" borderId="0" xfId="25" applyFont="1" applyAlignment="1">
      <alignment wrapText="1"/>
    </xf>
    <xf numFmtId="0" fontId="129" fillId="0" borderId="0" xfId="25" applyFont="1" applyAlignment="1">
      <alignment horizontal="centerContinuous" wrapText="1"/>
    </xf>
    <xf numFmtId="0" fontId="132" fillId="0" borderId="0" xfId="25" applyFont="1" applyAlignment="1">
      <alignment horizontal="centerContinuous" wrapText="1"/>
    </xf>
    <xf numFmtId="14" fontId="39" fillId="0" borderId="0" xfId="10" applyNumberFormat="1" applyFont="1" applyAlignment="1">
      <alignment horizontal="centerContinuous"/>
    </xf>
    <xf numFmtId="0" fontId="73" fillId="0" borderId="0" xfId="0" applyFont="1" applyAlignment="1">
      <alignment wrapText="1"/>
    </xf>
    <xf numFmtId="4" fontId="122" fillId="0" borderId="7" xfId="10" applyNumberFormat="1" applyFont="1" applyBorder="1" applyAlignment="1">
      <alignment horizontal="center" vertical="center"/>
    </xf>
    <xf numFmtId="4" fontId="1" fillId="0" borderId="0" xfId="29" applyNumberFormat="1"/>
    <xf numFmtId="0" fontId="122" fillId="0" borderId="25" xfId="9" applyFont="1" applyBorder="1" applyAlignment="1">
      <alignment horizontal="left" vertical="center"/>
    </xf>
    <xf numFmtId="3" fontId="122" fillId="0" borderId="25" xfId="9" applyNumberFormat="1" applyFont="1" applyBorder="1" applyAlignment="1">
      <alignment horizontal="right" vertical="center"/>
    </xf>
    <xf numFmtId="3" fontId="122" fillId="0" borderId="0" xfId="9" applyNumberFormat="1" applyFont="1" applyAlignment="1">
      <alignment horizontal="right" vertical="center" wrapText="1"/>
    </xf>
    <xf numFmtId="0" fontId="122" fillId="0" borderId="7" xfId="9" applyFont="1" applyBorder="1" applyAlignment="1">
      <alignment horizontal="left" vertical="center"/>
    </xf>
    <xf numFmtId="3" fontId="122" fillId="0" borderId="7" xfId="9" applyNumberFormat="1" applyFont="1" applyBorder="1" applyAlignment="1">
      <alignment horizontal="right" vertical="center"/>
    </xf>
    <xf numFmtId="3" fontId="122" fillId="0" borderId="25" xfId="9" applyNumberFormat="1" applyFont="1" applyBorder="1" applyAlignment="1">
      <alignment horizontal="left" vertical="center"/>
    </xf>
    <xf numFmtId="191" fontId="122" fillId="0" borderId="25" xfId="44" applyNumberFormat="1" applyFont="1" applyBorder="1" applyAlignment="1">
      <alignment horizontal="center" vertical="center"/>
    </xf>
    <xf numFmtId="3" fontId="122" fillId="0" borderId="7" xfId="9" applyNumberFormat="1" applyFont="1" applyBorder="1" applyAlignment="1">
      <alignment horizontal="left" vertical="center"/>
    </xf>
    <xf numFmtId="3" fontId="122" fillId="0" borderId="7" xfId="9" applyNumberFormat="1" applyFont="1" applyBorder="1" applyAlignment="1">
      <alignment horizontal="center" vertical="center"/>
    </xf>
    <xf numFmtId="0" fontId="32" fillId="0" borderId="93" xfId="0" applyFont="1" applyBorder="1"/>
    <xf numFmtId="4" fontId="168" fillId="0" borderId="0" xfId="0" applyNumberFormat="1" applyFont="1" applyAlignment="1">
      <alignment horizontal="center"/>
    </xf>
    <xf numFmtId="0" fontId="111" fillId="0" borderId="0" xfId="9" applyFont="1" applyAlignment="1">
      <alignment vertical="center" wrapText="1"/>
    </xf>
    <xf numFmtId="0" fontId="4" fillId="0" borderId="0" xfId="9" applyFont="1" applyAlignment="1">
      <alignment horizontal="center"/>
    </xf>
    <xf numFmtId="0" fontId="29" fillId="0" borderId="94" xfId="9" applyBorder="1"/>
    <xf numFmtId="189" fontId="44" fillId="24" borderId="0" xfId="34" applyNumberFormat="1" applyFont="1" applyFill="1" applyAlignment="1">
      <alignment horizontal="center"/>
    </xf>
    <xf numFmtId="0" fontId="4" fillId="24" borderId="0" xfId="0" applyFont="1" applyFill="1" applyAlignment="1">
      <alignment horizontal="center"/>
    </xf>
    <xf numFmtId="0" fontId="170" fillId="24" borderId="0" xfId="0" applyFont="1" applyFill="1" applyAlignment="1">
      <alignment horizontal="center" vertical="center"/>
    </xf>
    <xf numFmtId="0" fontId="170" fillId="24" borderId="0" xfId="0" applyFont="1" applyFill="1" applyAlignment="1">
      <alignment horizontal="center" vertical="center" wrapText="1"/>
    </xf>
    <xf numFmtId="0" fontId="170" fillId="24" borderId="0" xfId="9" applyFont="1" applyFill="1" applyAlignment="1">
      <alignment horizontal="center" vertical="center"/>
    </xf>
    <xf numFmtId="0" fontId="171" fillId="24" borderId="0" xfId="0" applyFont="1" applyFill="1" applyAlignment="1">
      <alignment horizontal="left" vertical="center" indent="1"/>
    </xf>
    <xf numFmtId="0" fontId="173" fillId="24" borderId="0" xfId="0" applyFont="1" applyFill="1" applyAlignment="1">
      <alignment horizontal="center" vertical="center"/>
    </xf>
    <xf numFmtId="0" fontId="170" fillId="24" borderId="93" xfId="0" applyFont="1" applyFill="1" applyBorder="1" applyAlignment="1">
      <alignment horizontal="left" vertical="center" indent="1"/>
    </xf>
    <xf numFmtId="0" fontId="170" fillId="24" borderId="93" xfId="0" applyFont="1" applyFill="1" applyBorder="1" applyAlignment="1">
      <alignment horizontal="right" vertical="center"/>
    </xf>
    <xf numFmtId="0" fontId="170" fillId="24" borderId="93" xfId="0" applyFont="1" applyFill="1" applyBorder="1" applyAlignment="1">
      <alignment horizontal="center" vertical="center"/>
    </xf>
    <xf numFmtId="0" fontId="170" fillId="24" borderId="93" xfId="0" applyFont="1" applyFill="1" applyBorder="1" applyAlignment="1">
      <alignment horizontal="left" vertical="center"/>
    </xf>
    <xf numFmtId="0" fontId="170" fillId="24" borderId="93" xfId="0" applyFont="1" applyFill="1" applyBorder="1" applyAlignment="1">
      <alignment horizontal="center" vertical="center" wrapText="1"/>
    </xf>
    <xf numFmtId="0" fontId="170" fillId="24" borderId="94" xfId="0" applyFont="1" applyFill="1" applyBorder="1" applyAlignment="1">
      <alignment horizontal="center" vertical="center"/>
    </xf>
    <xf numFmtId="0" fontId="4" fillId="24" borderId="94" xfId="0" applyFont="1" applyFill="1" applyBorder="1" applyAlignment="1">
      <alignment horizontal="center"/>
    </xf>
    <xf numFmtId="0" fontId="3" fillId="24" borderId="93" xfId="0" applyFont="1" applyFill="1" applyBorder="1"/>
    <xf numFmtId="0" fontId="170" fillId="0" borderId="93" xfId="0" applyFont="1" applyBorder="1" applyAlignment="1">
      <alignment horizontal="left" vertical="center"/>
    </xf>
    <xf numFmtId="0" fontId="170" fillId="24" borderId="93" xfId="9" applyFont="1" applyFill="1" applyBorder="1" applyAlignment="1">
      <alignment horizontal="center" vertical="center"/>
    </xf>
    <xf numFmtId="0" fontId="4" fillId="24" borderId="93" xfId="0" applyFont="1" applyFill="1" applyBorder="1" applyAlignment="1">
      <alignment horizontal="left" vertical="center"/>
    </xf>
    <xf numFmtId="0" fontId="4" fillId="24" borderId="93" xfId="0" applyFont="1" applyFill="1" applyBorder="1" applyAlignment="1">
      <alignment horizontal="left" vertical="center" indent="1"/>
    </xf>
    <xf numFmtId="0" fontId="171" fillId="26" borderId="0" xfId="0" applyFont="1" applyFill="1" applyAlignment="1">
      <alignment horizontal="left" vertical="center" indent="1"/>
    </xf>
    <xf numFmtId="0" fontId="171" fillId="24" borderId="0" xfId="0" applyFont="1" applyFill="1" applyAlignment="1">
      <alignment horizontal="left" indent="1"/>
    </xf>
    <xf numFmtId="0" fontId="171" fillId="26" borderId="0" xfId="0" applyFont="1" applyFill="1" applyAlignment="1">
      <alignment horizontal="left" indent="1"/>
    </xf>
    <xf numFmtId="49" fontId="171" fillId="26" borderId="0" xfId="0" applyNumberFormat="1" applyFont="1" applyFill="1" applyAlignment="1">
      <alignment horizontal="left" indent="1"/>
    </xf>
    <xf numFmtId="0" fontId="171" fillId="24" borderId="0" xfId="0" applyFont="1" applyFill="1" applyAlignment="1">
      <alignment horizontal="left" vertical="center" wrapText="1" indent="1"/>
    </xf>
    <xf numFmtId="0" fontId="171" fillId="24" borderId="94" xfId="0" applyFont="1" applyFill="1" applyBorder="1" applyAlignment="1">
      <alignment horizontal="left" vertical="center" wrapText="1" indent="1"/>
    </xf>
    <xf numFmtId="0" fontId="188" fillId="26" borderId="0" xfId="0" applyFont="1" applyFill="1" applyAlignment="1">
      <alignment horizontal="left" vertical="center" indent="1"/>
    </xf>
    <xf numFmtId="0" fontId="188" fillId="24" borderId="0" xfId="0" applyFont="1" applyFill="1" applyAlignment="1">
      <alignment horizontal="left" vertical="center" indent="1"/>
    </xf>
    <xf numFmtId="1" fontId="190" fillId="24" borderId="0" xfId="0" applyNumberFormat="1" applyFont="1" applyFill="1" applyAlignment="1">
      <alignment horizontal="center" vertical="center"/>
    </xf>
    <xf numFmtId="189" fontId="185" fillId="26" borderId="0" xfId="1" applyNumberFormat="1" applyFont="1" applyFill="1" applyBorder="1" applyAlignment="1">
      <alignment horizontal="right" vertical="center"/>
    </xf>
    <xf numFmtId="188" fontId="184" fillId="26" borderId="94" xfId="0" applyNumberFormat="1" applyFont="1" applyFill="1" applyBorder="1" applyAlignment="1">
      <alignment horizontal="right" vertical="center"/>
    </xf>
    <xf numFmtId="169" fontId="194" fillId="24" borderId="0" xfId="0" applyNumberFormat="1" applyFont="1" applyFill="1" applyAlignment="1">
      <alignment horizontal="right" vertical="center" wrapText="1"/>
    </xf>
    <xf numFmtId="9" fontId="181" fillId="26" borderId="0" xfId="1" applyFont="1" applyFill="1" applyBorder="1" applyAlignment="1">
      <alignment horizontal="center" vertical="center"/>
    </xf>
    <xf numFmtId="0" fontId="190" fillId="24" borderId="0" xfId="0" applyFont="1" applyFill="1" applyAlignment="1">
      <alignment horizontal="right" vertical="center" wrapText="1"/>
    </xf>
    <xf numFmtId="1" fontId="184" fillId="24" borderId="0" xfId="0" applyNumberFormat="1" applyFont="1" applyFill="1" applyAlignment="1">
      <alignment horizontal="center" vertical="center"/>
    </xf>
    <xf numFmtId="1" fontId="184" fillId="24" borderId="0" xfId="0" applyNumberFormat="1" applyFont="1" applyFill="1" applyAlignment="1">
      <alignment horizontal="center"/>
    </xf>
    <xf numFmtId="186" fontId="190" fillId="26" borderId="0" xfId="1" applyNumberFormat="1" applyFont="1" applyFill="1" applyBorder="1" applyAlignment="1">
      <alignment horizontal="center" vertical="center"/>
    </xf>
    <xf numFmtId="4" fontId="184" fillId="24" borderId="0" xfId="34" applyNumberFormat="1" applyFont="1" applyFill="1" applyAlignment="1">
      <alignment horizontal="center" vertical="center"/>
    </xf>
    <xf numFmtId="186" fontId="190" fillId="24" borderId="0" xfId="35" applyNumberFormat="1" applyFont="1" applyFill="1" applyBorder="1" applyAlignment="1">
      <alignment horizontal="center" vertical="center"/>
    </xf>
    <xf numFmtId="0" fontId="184" fillId="26" borderId="0" xfId="0" applyFont="1" applyFill="1" applyAlignment="1">
      <alignment horizontal="center"/>
    </xf>
    <xf numFmtId="186" fontId="190" fillId="24" borderId="0" xfId="1" applyNumberFormat="1" applyFont="1" applyFill="1" applyBorder="1" applyAlignment="1">
      <alignment horizontal="center" wrapText="1"/>
    </xf>
    <xf numFmtId="186" fontId="190" fillId="24" borderId="0" xfId="0" applyNumberFormat="1" applyFont="1" applyFill="1" applyAlignment="1">
      <alignment horizontal="center" wrapText="1"/>
    </xf>
    <xf numFmtId="4" fontId="184" fillId="24" borderId="0" xfId="0" applyNumberFormat="1" applyFont="1" applyFill="1" applyAlignment="1">
      <alignment horizontal="center" vertical="center"/>
    </xf>
    <xf numFmtId="0" fontId="189" fillId="24" borderId="0" xfId="0" applyFont="1" applyFill="1" applyAlignment="1">
      <alignment horizontal="left" vertical="center" indent="1"/>
    </xf>
    <xf numFmtId="188" fontId="184" fillId="26" borderId="0" xfId="44" applyNumberFormat="1" applyFont="1" applyFill="1" applyBorder="1" applyAlignment="1">
      <alignment horizontal="right" vertical="center"/>
    </xf>
    <xf numFmtId="186" fontId="190" fillId="24" borderId="0" xfId="0" applyNumberFormat="1" applyFont="1" applyFill="1" applyAlignment="1">
      <alignment horizontal="right" wrapText="1"/>
    </xf>
    <xf numFmtId="0" fontId="184" fillId="24" borderId="0" xfId="0" applyFont="1" applyFill="1" applyAlignment="1">
      <alignment horizontal="left" vertical="center"/>
    </xf>
    <xf numFmtId="0" fontId="184" fillId="24" borderId="0" xfId="0" applyFont="1" applyFill="1" applyAlignment="1">
      <alignment horizontal="left" vertical="center" wrapText="1" indent="1"/>
    </xf>
    <xf numFmtId="49" fontId="184" fillId="24" borderId="0" xfId="0" applyNumberFormat="1" applyFont="1" applyFill="1" applyAlignment="1">
      <alignment horizontal="center" vertical="center"/>
    </xf>
    <xf numFmtId="3" fontId="184" fillId="24" borderId="0" xfId="0" applyNumberFormat="1" applyFont="1" applyFill="1" applyAlignment="1">
      <alignment horizontal="center" vertical="center"/>
    </xf>
    <xf numFmtId="189" fontId="193" fillId="24" borderId="94" xfId="0" applyNumberFormat="1" applyFont="1" applyFill="1" applyBorder="1" applyAlignment="1">
      <alignment horizontal="center" vertical="center"/>
    </xf>
    <xf numFmtId="0" fontId="184" fillId="24" borderId="0" xfId="0" applyFont="1" applyFill="1" applyAlignment="1">
      <alignment horizontal="center" vertical="center" wrapText="1"/>
    </xf>
    <xf numFmtId="189" fontId="196" fillId="24" borderId="0" xfId="0" applyNumberFormat="1" applyFont="1" applyFill="1" applyAlignment="1">
      <alignment horizontal="center" vertical="center"/>
    </xf>
    <xf numFmtId="49" fontId="184" fillId="24" borderId="0" xfId="0" applyNumberFormat="1" applyFont="1" applyFill="1" applyAlignment="1">
      <alignment horizontal="center"/>
    </xf>
    <xf numFmtId="3" fontId="184" fillId="24" borderId="0" xfId="0" applyNumberFormat="1" applyFont="1" applyFill="1" applyAlignment="1">
      <alignment horizontal="center"/>
    </xf>
    <xf numFmtId="0" fontId="198" fillId="24" borderId="93" xfId="0" applyFont="1" applyFill="1" applyBorder="1" applyAlignment="1">
      <alignment horizontal="left" vertical="center" indent="1"/>
    </xf>
    <xf numFmtId="0" fontId="198" fillId="24" borderId="93" xfId="0" applyFont="1" applyFill="1" applyBorder="1" applyAlignment="1">
      <alignment horizontal="left" vertical="center"/>
    </xf>
    <xf numFmtId="181" fontId="184" fillId="24" borderId="0" xfId="0" applyNumberFormat="1" applyFont="1" applyFill="1" applyAlignment="1">
      <alignment horizontal="center" vertical="center" wrapText="1"/>
    </xf>
    <xf numFmtId="181" fontId="184" fillId="24" borderId="94" xfId="0" applyNumberFormat="1" applyFont="1" applyFill="1" applyBorder="1" applyAlignment="1">
      <alignment horizontal="center" vertical="center" wrapText="1"/>
    </xf>
    <xf numFmtId="189" fontId="193" fillId="24" borderId="0" xfId="0" applyNumberFormat="1" applyFont="1" applyFill="1" applyAlignment="1">
      <alignment horizontal="center" vertical="center"/>
    </xf>
    <xf numFmtId="189" fontId="185" fillId="24" borderId="0" xfId="1" applyNumberFormat="1" applyFont="1" applyFill="1" applyBorder="1" applyAlignment="1">
      <alignment horizontal="left" vertical="center"/>
    </xf>
    <xf numFmtId="4" fontId="184" fillId="24" borderId="94" xfId="0" applyNumberFormat="1" applyFont="1" applyFill="1" applyBorder="1" applyAlignment="1">
      <alignment horizontal="center" vertical="center"/>
    </xf>
    <xf numFmtId="189" fontId="176" fillId="24" borderId="0" xfId="0" applyNumberFormat="1" applyFont="1" applyFill="1" applyAlignment="1">
      <alignment horizontal="right" vertical="center"/>
    </xf>
    <xf numFmtId="185" fontId="196" fillId="24" borderId="0" xfId="0" applyNumberFormat="1" applyFont="1" applyFill="1" applyAlignment="1">
      <alignment horizontal="center"/>
    </xf>
    <xf numFmtId="189" fontId="196" fillId="24" borderId="0" xfId="0" applyNumberFormat="1" applyFont="1" applyFill="1" applyAlignment="1">
      <alignment horizontal="center"/>
    </xf>
    <xf numFmtId="0" fontId="201" fillId="24" borderId="0" xfId="0" applyFont="1" applyFill="1" applyAlignment="1">
      <alignment horizontal="left" vertical="center" indent="1"/>
    </xf>
    <xf numFmtId="186" fontId="190" fillId="24" borderId="0" xfId="0" applyNumberFormat="1" applyFont="1" applyFill="1" applyAlignment="1">
      <alignment horizontal="center" vertical="center"/>
    </xf>
    <xf numFmtId="189" fontId="195" fillId="26" borderId="0" xfId="1" applyNumberFormat="1" applyFont="1" applyFill="1" applyBorder="1" applyAlignment="1">
      <alignment horizontal="center" vertical="center"/>
    </xf>
    <xf numFmtId="189" fontId="206" fillId="24" borderId="0" xfId="34" applyNumberFormat="1" applyFont="1" applyFill="1" applyAlignment="1">
      <alignment horizontal="left" vertical="center"/>
    </xf>
    <xf numFmtId="189" fontId="203" fillId="24" borderId="0" xfId="35" applyNumberFormat="1" applyFont="1" applyFill="1" applyBorder="1" applyAlignment="1">
      <alignment horizontal="left" vertical="center" indent="2"/>
    </xf>
    <xf numFmtId="189" fontId="205" fillId="24" borderId="0" xfId="35" applyNumberFormat="1" applyFont="1" applyFill="1" applyBorder="1" applyAlignment="1">
      <alignment horizontal="left" vertical="center" indent="2"/>
    </xf>
    <xf numFmtId="0" fontId="29" fillId="0" borderId="0" xfId="32" applyAlignment="1">
      <alignment horizontal="left" indent="1"/>
    </xf>
    <xf numFmtId="189" fontId="203" fillId="24" borderId="0" xfId="34" applyNumberFormat="1" applyFont="1" applyFill="1" applyAlignment="1">
      <alignment horizontal="left" vertical="center" indent="1"/>
    </xf>
    <xf numFmtId="4" fontId="184" fillId="24" borderId="0" xfId="34" applyNumberFormat="1" applyFont="1" applyFill="1" applyAlignment="1">
      <alignment horizontal="left" vertical="center" indent="4"/>
    </xf>
    <xf numFmtId="0" fontId="188" fillId="24" borderId="0" xfId="34" applyFont="1" applyFill="1" applyAlignment="1">
      <alignment horizontal="left" vertical="center" indent="1"/>
    </xf>
    <xf numFmtId="0" fontId="171" fillId="24" borderId="0" xfId="34" applyFont="1" applyFill="1" applyAlignment="1">
      <alignment horizontal="left" vertical="center" indent="1"/>
    </xf>
    <xf numFmtId="0" fontId="188" fillId="24" borderId="0" xfId="9" applyFont="1" applyFill="1" applyAlignment="1">
      <alignment horizontal="left" vertical="center" indent="1"/>
    </xf>
    <xf numFmtId="0" fontId="122" fillId="0" borderId="29" xfId="8" applyFont="1" applyBorder="1" applyAlignment="1">
      <alignment horizontal="center" vertical="center"/>
    </xf>
    <xf numFmtId="0" fontId="122" fillId="0" borderId="16" xfId="8" applyFont="1" applyBorder="1" applyAlignment="1">
      <alignment horizontal="center" vertical="center"/>
    </xf>
    <xf numFmtId="0" fontId="122" fillId="0" borderId="18" xfId="8" applyFont="1" applyBorder="1" applyAlignment="1">
      <alignment horizontal="center" vertical="center"/>
    </xf>
    <xf numFmtId="0" fontId="122" fillId="0" borderId="17" xfId="8" applyFont="1" applyBorder="1" applyAlignment="1">
      <alignment horizontal="center" vertical="center"/>
    </xf>
    <xf numFmtId="0" fontId="119" fillId="0" borderId="30" xfId="15" applyFont="1" applyBorder="1"/>
    <xf numFmtId="0" fontId="119" fillId="0" borderId="0" xfId="15" applyFont="1"/>
    <xf numFmtId="0" fontId="119" fillId="0" borderId="7" xfId="15" applyFont="1" applyBorder="1"/>
    <xf numFmtId="171" fontId="122" fillId="12" borderId="33" xfId="14" applyNumberFormat="1" applyFont="1" applyFill="1" applyBorder="1" applyAlignment="1">
      <alignment horizontal="center"/>
    </xf>
    <xf numFmtId="171" fontId="122" fillId="12" borderId="32" xfId="14" applyNumberFormat="1" applyFont="1" applyFill="1" applyBorder="1" applyAlignment="1">
      <alignment horizontal="center"/>
    </xf>
    <xf numFmtId="171" fontId="122" fillId="0" borderId="34" xfId="0" applyNumberFormat="1" applyFont="1" applyBorder="1" applyAlignment="1">
      <alignment horizontal="center" vertical="center"/>
    </xf>
    <xf numFmtId="164" fontId="122" fillId="12" borderId="33" xfId="14" applyNumberFormat="1" applyFont="1" applyFill="1" applyBorder="1" applyAlignment="1">
      <alignment horizontal="center"/>
    </xf>
    <xf numFmtId="164" fontId="122" fillId="12" borderId="32" xfId="14" applyNumberFormat="1" applyFont="1" applyFill="1" applyBorder="1" applyAlignment="1">
      <alignment horizontal="center"/>
    </xf>
    <xf numFmtId="2" fontId="122" fillId="12" borderId="3" xfId="14" applyNumberFormat="1" applyFont="1" applyFill="1" applyBorder="1" applyAlignment="1">
      <alignment horizontal="center"/>
    </xf>
    <xf numFmtId="169" fontId="97" fillId="0" borderId="0" xfId="14" applyNumberFormat="1" applyFont="1" applyAlignment="1">
      <alignment horizontal="center"/>
    </xf>
    <xf numFmtId="0" fontId="97" fillId="0" borderId="0" xfId="14" applyFont="1" applyAlignment="1">
      <alignment horizontal="center"/>
    </xf>
    <xf numFmtId="0" fontId="46" fillId="0" borderId="0" xfId="28" applyFont="1" applyAlignment="1">
      <alignment vertical="top"/>
    </xf>
    <xf numFmtId="0" fontId="120" fillId="0" borderId="0" xfId="28" applyFont="1" applyAlignment="1">
      <alignment vertical="top"/>
    </xf>
    <xf numFmtId="0" fontId="134" fillId="0" borderId="0" xfId="9" applyFont="1" applyAlignment="1">
      <alignment horizontal="left" vertical="top"/>
    </xf>
    <xf numFmtId="0" fontId="128" fillId="0" borderId="84" xfId="39" applyFont="1" applyBorder="1" applyAlignment="1">
      <alignment horizontal="center" vertical="center"/>
    </xf>
    <xf numFmtId="0" fontId="128" fillId="0" borderId="73" xfId="39" applyFont="1" applyBorder="1" applyAlignment="1">
      <alignment horizontal="center" vertical="center"/>
    </xf>
    <xf numFmtId="0" fontId="128" fillId="0" borderId="72" xfId="39" applyFont="1" applyBorder="1" applyAlignment="1">
      <alignment horizontal="center" vertical="center"/>
    </xf>
    <xf numFmtId="0" fontId="128" fillId="0" borderId="86" xfId="39" applyFont="1" applyBorder="1" applyAlignment="1">
      <alignment horizontal="center" vertical="center"/>
    </xf>
    <xf numFmtId="1" fontId="184" fillId="24" borderId="0" xfId="0" applyNumberFormat="1" applyFont="1" applyFill="1" applyAlignment="1">
      <alignment horizontal="right" vertical="center" indent="4"/>
    </xf>
    <xf numFmtId="0" fontId="171" fillId="24" borderId="0" xfId="0" applyFont="1" applyFill="1" applyAlignment="1">
      <alignment horizontal="left" wrapText="1" indent="1"/>
    </xf>
    <xf numFmtId="0" fontId="171" fillId="24" borderId="94" xfId="0" applyFont="1" applyFill="1" applyBorder="1" applyAlignment="1">
      <alignment horizontal="left" wrapText="1" indent="1"/>
    </xf>
    <xf numFmtId="49" fontId="184" fillId="24" borderId="94" xfId="0" applyNumberFormat="1" applyFont="1" applyFill="1" applyBorder="1" applyAlignment="1">
      <alignment horizontal="center"/>
    </xf>
    <xf numFmtId="0" fontId="171" fillId="24" borderId="93" xfId="0" applyFont="1" applyFill="1" applyBorder="1" applyAlignment="1">
      <alignment horizontal="left" wrapText="1" indent="1"/>
    </xf>
    <xf numFmtId="49" fontId="184" fillId="24" borderId="93" xfId="0" applyNumberFormat="1" applyFont="1" applyFill="1" applyBorder="1" applyAlignment="1">
      <alignment horizontal="center"/>
    </xf>
    <xf numFmtId="3" fontId="184" fillId="24" borderId="94" xfId="0" applyNumberFormat="1" applyFont="1" applyFill="1" applyBorder="1" applyAlignment="1">
      <alignment horizontal="center" vertical="center"/>
    </xf>
    <xf numFmtId="0" fontId="187" fillId="24" borderId="0" xfId="0" applyFont="1" applyFill="1" applyAlignment="1">
      <alignment horizontal="left" vertical="top" wrapText="1" indent="1"/>
    </xf>
    <xf numFmtId="0" fontId="187" fillId="24" borderId="0" xfId="0" applyFont="1" applyFill="1" applyAlignment="1">
      <alignment horizontal="left" wrapText="1" indent="1"/>
    </xf>
    <xf numFmtId="0" fontId="184" fillId="24" borderId="0" xfId="0" applyFont="1" applyFill="1" applyAlignment="1">
      <alignment horizontal="center" wrapText="1"/>
    </xf>
    <xf numFmtId="3" fontId="184" fillId="24" borderId="93" xfId="0" applyNumberFormat="1" applyFont="1" applyFill="1" applyBorder="1" applyAlignment="1">
      <alignment horizontal="center"/>
    </xf>
    <xf numFmtId="0" fontId="187" fillId="24" borderId="94" xfId="0" applyFont="1" applyFill="1" applyBorder="1" applyAlignment="1">
      <alignment horizontal="center" vertical="center" wrapText="1"/>
    </xf>
    <xf numFmtId="0" fontId="187" fillId="24" borderId="95" xfId="0" applyFont="1" applyFill="1" applyBorder="1" applyAlignment="1">
      <alignment horizontal="center" vertical="center" wrapText="1"/>
    </xf>
    <xf numFmtId="0" fontId="201" fillId="24" borderId="94" xfId="0" applyFont="1" applyFill="1" applyBorder="1" applyAlignment="1">
      <alignment horizontal="left" vertical="center" indent="1"/>
    </xf>
    <xf numFmtId="189" fontId="190" fillId="24" borderId="94" xfId="0" applyNumberFormat="1" applyFont="1" applyFill="1" applyBorder="1" applyAlignment="1">
      <alignment horizontal="right" vertical="center" indent="7"/>
    </xf>
    <xf numFmtId="0" fontId="201" fillId="24" borderId="94" xfId="0" applyFont="1" applyFill="1" applyBorder="1" applyAlignment="1">
      <alignment horizontal="left" vertical="center"/>
    </xf>
    <xf numFmtId="0" fontId="118" fillId="0" borderId="56" xfId="0" applyFont="1" applyBorder="1" applyAlignment="1">
      <alignment horizontal="left" vertical="center" wrapText="1"/>
    </xf>
    <xf numFmtId="0" fontId="118" fillId="0" borderId="57" xfId="0" applyFont="1" applyBorder="1" applyAlignment="1">
      <alignment horizontal="center" vertical="center"/>
    </xf>
    <xf numFmtId="0" fontId="118" fillId="0" borderId="56" xfId="0" applyFont="1" applyBorder="1" applyAlignment="1">
      <alignment horizontal="center" vertical="center" wrapText="1"/>
    </xf>
    <xf numFmtId="0" fontId="123" fillId="0" borderId="56" xfId="0" applyFont="1" applyBorder="1" applyAlignment="1">
      <alignment horizontal="center" vertical="center" wrapText="1"/>
    </xf>
    <xf numFmtId="0" fontId="118" fillId="0" borderId="101" xfId="0" applyFont="1" applyBorder="1" applyAlignment="1">
      <alignment horizontal="left" vertical="center" wrapText="1"/>
    </xf>
    <xf numFmtId="0" fontId="118" fillId="0" borderId="101" xfId="0" applyFont="1" applyBorder="1" applyAlignment="1">
      <alignment horizontal="center" vertical="center" wrapText="1"/>
    </xf>
    <xf numFmtId="0" fontId="123" fillId="0" borderId="101" xfId="0" applyFont="1" applyBorder="1" applyAlignment="1">
      <alignment horizontal="center" vertical="center" wrapText="1"/>
    </xf>
    <xf numFmtId="0" fontId="118" fillId="0" borderId="102" xfId="0" applyFont="1" applyBorder="1" applyAlignment="1">
      <alignment horizontal="left" vertical="center" wrapText="1"/>
    </xf>
    <xf numFmtId="0" fontId="128" fillId="0" borderId="102" xfId="0" applyFont="1" applyBorder="1" applyAlignment="1">
      <alignment horizontal="center" vertical="center" wrapText="1"/>
    </xf>
    <xf numFmtId="0" fontId="122" fillId="0" borderId="102" xfId="0" applyFont="1" applyBorder="1" applyAlignment="1">
      <alignment horizontal="center" vertical="center" wrapText="1"/>
    </xf>
    <xf numFmtId="0" fontId="118" fillId="0" borderId="62" xfId="0" applyFont="1" applyBorder="1" applyAlignment="1">
      <alignment horizontal="left" vertical="center" wrapText="1"/>
    </xf>
    <xf numFmtId="0" fontId="128" fillId="0" borderId="62" xfId="0" applyFont="1" applyBorder="1" applyAlignment="1">
      <alignment horizontal="center" vertical="center" wrapText="1"/>
    </xf>
    <xf numFmtId="0" fontId="122" fillId="0" borderId="62" xfId="0" applyFont="1" applyBorder="1" applyAlignment="1">
      <alignment horizontal="center" vertical="center" wrapText="1"/>
    </xf>
    <xf numFmtId="6" fontId="128" fillId="0" borderId="62" xfId="0" applyNumberFormat="1" applyFont="1" applyBorder="1" applyAlignment="1">
      <alignment horizontal="center" vertical="center" wrapText="1"/>
    </xf>
    <xf numFmtId="6" fontId="122" fillId="0" borderId="62" xfId="0" applyNumberFormat="1" applyFont="1" applyBorder="1" applyAlignment="1">
      <alignment horizontal="center" vertical="center" wrapText="1"/>
    </xf>
    <xf numFmtId="181" fontId="184" fillId="24" borderId="0" xfId="0" applyNumberFormat="1" applyFont="1" applyFill="1" applyAlignment="1">
      <alignment horizontal="right" vertical="center" indent="3"/>
    </xf>
    <xf numFmtId="14" fontId="94" fillId="0" borderId="0" xfId="0" applyNumberFormat="1" applyFont="1" applyAlignment="1">
      <alignment horizontal="center"/>
    </xf>
    <xf numFmtId="169" fontId="94" fillId="0" borderId="0" xfId="0" applyNumberFormat="1" applyFont="1" applyAlignment="1">
      <alignment horizontal="center"/>
    </xf>
    <xf numFmtId="0" fontId="207" fillId="24" borderId="0" xfId="0" applyFont="1" applyFill="1" applyAlignment="1">
      <alignment horizontal="left" vertical="center" indent="1"/>
    </xf>
    <xf numFmtId="0" fontId="207" fillId="24" borderId="0" xfId="0" applyFont="1" applyFill="1" applyAlignment="1">
      <alignment horizontal="center" vertical="center"/>
    </xf>
    <xf numFmtId="0" fontId="207" fillId="24" borderId="93" xfId="0" applyFont="1" applyFill="1" applyBorder="1" applyAlignment="1">
      <alignment horizontal="center" vertical="center"/>
    </xf>
    <xf numFmtId="0" fontId="128" fillId="0" borderId="64" xfId="0" applyFont="1" applyBorder="1" applyAlignment="1">
      <alignment horizontal="left" vertical="center"/>
    </xf>
    <xf numFmtId="0" fontId="128" fillId="0" borderId="65" xfId="0" applyFont="1" applyBorder="1" applyAlignment="1">
      <alignment horizontal="left" vertical="center"/>
    </xf>
    <xf numFmtId="0" fontId="128" fillId="0" borderId="66" xfId="0" applyFont="1" applyBorder="1" applyAlignment="1">
      <alignment horizontal="left" vertical="center"/>
    </xf>
    <xf numFmtId="0" fontId="128" fillId="0" borderId="61" xfId="0" applyFont="1" applyBorder="1" applyAlignment="1">
      <alignment horizontal="left" vertical="center"/>
    </xf>
    <xf numFmtId="0" fontId="128" fillId="0" borderId="4" xfId="0" applyFont="1" applyBorder="1" applyAlignment="1">
      <alignment horizontal="left" vertical="center"/>
    </xf>
    <xf numFmtId="0" fontId="128" fillId="0" borderId="68" xfId="0" applyFont="1" applyBorder="1" applyAlignment="1">
      <alignment horizontal="left" vertical="center"/>
    </xf>
    <xf numFmtId="0" fontId="128" fillId="0" borderId="2" xfId="0" applyFont="1" applyBorder="1" applyAlignment="1">
      <alignment horizontal="left" vertical="center"/>
    </xf>
    <xf numFmtId="0" fontId="172" fillId="23" borderId="0" xfId="34" applyFont="1" applyFill="1" applyAlignment="1">
      <alignment horizontal="center" vertical="center" textRotation="90"/>
    </xf>
    <xf numFmtId="0" fontId="128" fillId="0" borderId="58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72" fillId="25" borderId="0" xfId="0" applyFont="1" applyFill="1" applyAlignment="1">
      <alignment horizontal="center" vertical="center" textRotation="90"/>
    </xf>
    <xf numFmtId="0" fontId="169" fillId="23" borderId="0" xfId="0" applyFont="1" applyFill="1" applyAlignment="1">
      <alignment horizontal="center" vertical="center" textRotation="90"/>
    </xf>
    <xf numFmtId="186" fontId="190" fillId="24" borderId="0" xfId="0" applyNumberFormat="1" applyFont="1" applyFill="1" applyAlignment="1">
      <alignment horizontal="center" vertical="center"/>
    </xf>
    <xf numFmtId="186" fontId="190" fillId="26" borderId="0" xfId="1" applyNumberFormat="1" applyFont="1" applyFill="1" applyBorder="1" applyAlignment="1">
      <alignment horizontal="center" vertical="center"/>
    </xf>
    <xf numFmtId="0" fontId="54" fillId="0" borderId="0" xfId="32" applyFont="1" applyAlignment="1">
      <alignment horizontal="left"/>
    </xf>
    <xf numFmtId="0" fontId="29" fillId="0" borderId="0" xfId="32" applyAlignment="1">
      <alignment textRotation="90"/>
    </xf>
    <xf numFmtId="0" fontId="122" fillId="0" borderId="0" xfId="32" applyFont="1" applyAlignment="1">
      <alignment horizontal="left"/>
    </xf>
    <xf numFmtId="0" fontId="122" fillId="0" borderId="7" xfId="32" applyFont="1" applyBorder="1" applyAlignment="1">
      <alignment horizontal="left"/>
    </xf>
    <xf numFmtId="0" fontId="171" fillId="26" borderId="0" xfId="0" applyFont="1" applyFill="1" applyAlignment="1">
      <alignment horizontal="left" vertical="center" wrapText="1" indent="1"/>
    </xf>
    <xf numFmtId="3" fontId="184" fillId="26" borderId="0" xfId="0" applyNumberFormat="1" applyFont="1" applyFill="1" applyAlignment="1">
      <alignment horizontal="center" vertical="center"/>
    </xf>
    <xf numFmtId="185" fontId="116" fillId="26" borderId="0" xfId="1" applyNumberFormat="1" applyFont="1" applyFill="1" applyBorder="1" applyAlignment="1">
      <alignment horizontal="center" vertical="center"/>
    </xf>
    <xf numFmtId="0" fontId="188" fillId="26" borderId="94" xfId="0" applyFont="1" applyFill="1" applyBorder="1" applyAlignment="1">
      <alignment horizontal="left" vertical="center" wrapText="1" indent="1"/>
    </xf>
    <xf numFmtId="0" fontId="188" fillId="26" borderId="0" xfId="0" applyFont="1" applyFill="1" applyAlignment="1">
      <alignment horizontal="left" vertical="center" wrapText="1" indent="1"/>
    </xf>
    <xf numFmtId="3" fontId="190" fillId="26" borderId="0" xfId="0" applyNumberFormat="1" applyFont="1" applyFill="1" applyAlignment="1">
      <alignment horizontal="center" vertical="center"/>
    </xf>
    <xf numFmtId="0" fontId="135" fillId="0" borderId="0" xfId="13" applyFont="1" applyAlignment="1">
      <alignment horizontal="left" vertical="top" wrapText="1"/>
    </xf>
    <xf numFmtId="0" fontId="21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 vertical="center" wrapText="1" indent="1"/>
    </xf>
    <xf numFmtId="4" fontId="5" fillId="0" borderId="0" xfId="0" applyNumberFormat="1" applyFont="1" applyAlignment="1">
      <alignment horizontal="center" vertical="center"/>
    </xf>
    <xf numFmtId="0" fontId="171" fillId="24" borderId="0" xfId="0" applyFont="1" applyFill="1" applyAlignment="1">
      <alignment horizontal="left" vertical="center" wrapText="1" indent="1"/>
    </xf>
    <xf numFmtId="4" fontId="184" fillId="24" borderId="0" xfId="0" applyNumberFormat="1" applyFont="1" applyFill="1" applyAlignment="1">
      <alignment horizontal="center" vertical="center"/>
    </xf>
    <xf numFmtId="0" fontId="58" fillId="0" borderId="0" xfId="0" applyFont="1" applyAlignment="1">
      <alignment horizontal="left" vertical="center" wrapText="1" indent="1"/>
    </xf>
    <xf numFmtId="4" fontId="60" fillId="0" borderId="0" xfId="0" applyNumberFormat="1" applyFont="1" applyAlignment="1">
      <alignment horizontal="center" vertical="center"/>
    </xf>
    <xf numFmtId="189" fontId="190" fillId="24" borderId="0" xfId="0" applyNumberFormat="1" applyFont="1" applyFill="1" applyAlignment="1">
      <alignment horizontal="center" vertical="center"/>
    </xf>
    <xf numFmtId="0" fontId="171" fillId="24" borderId="94" xfId="0" applyFont="1" applyFill="1" applyBorder="1" applyAlignment="1">
      <alignment horizontal="left" vertical="center" wrapText="1" indent="1"/>
    </xf>
    <xf numFmtId="4" fontId="184" fillId="24" borderId="0" xfId="9" applyNumberFormat="1" applyFont="1" applyFill="1" applyAlignment="1">
      <alignment horizontal="center" vertical="center"/>
    </xf>
    <xf numFmtId="189" fontId="196" fillId="24" borderId="0" xfId="0" applyNumberFormat="1" applyFont="1" applyFill="1" applyAlignment="1">
      <alignment horizontal="center" vertical="center"/>
    </xf>
    <xf numFmtId="189" fontId="196" fillId="24" borderId="0" xfId="1" applyNumberFormat="1" applyFont="1" applyFill="1" applyBorder="1" applyAlignment="1">
      <alignment horizontal="center" vertical="center"/>
    </xf>
    <xf numFmtId="189" fontId="190" fillId="24" borderId="0" xfId="1" applyNumberFormat="1" applyFont="1" applyFill="1" applyBorder="1" applyAlignment="1">
      <alignment horizontal="center" vertical="center"/>
    </xf>
    <xf numFmtId="185" fontId="196" fillId="24" borderId="0" xfId="1" applyNumberFormat="1" applyFont="1" applyFill="1" applyBorder="1" applyAlignment="1">
      <alignment horizontal="center" vertical="center"/>
    </xf>
    <xf numFmtId="189" fontId="193" fillId="24" borderId="0" xfId="1" applyNumberFormat="1" applyFont="1" applyFill="1" applyBorder="1" applyAlignment="1">
      <alignment horizontal="center" vertical="center"/>
    </xf>
    <xf numFmtId="0" fontId="21" fillId="0" borderId="0" xfId="9" applyFont="1" applyAlignment="1">
      <alignment horizontal="center" vertical="center" textRotation="90"/>
    </xf>
    <xf numFmtId="189" fontId="197" fillId="24" borderId="0" xfId="1" applyNumberFormat="1" applyFont="1" applyFill="1" applyBorder="1" applyAlignment="1">
      <alignment horizontal="center" vertical="center"/>
    </xf>
    <xf numFmtId="3" fontId="184" fillId="24" borderId="0" xfId="9" applyNumberFormat="1" applyFont="1" applyFill="1" applyAlignment="1">
      <alignment horizontal="center" vertical="center"/>
    </xf>
    <xf numFmtId="0" fontId="3" fillId="0" borderId="0" xfId="9" applyFont="1" applyAlignment="1">
      <alignment horizontal="left" vertical="center" wrapText="1" indent="1"/>
    </xf>
    <xf numFmtId="183" fontId="5" fillId="0" borderId="0" xfId="9" applyNumberFormat="1" applyFont="1" applyAlignment="1">
      <alignment horizontal="center" vertical="center"/>
    </xf>
    <xf numFmtId="189" fontId="62" fillId="0" borderId="0" xfId="1" applyNumberFormat="1" applyFont="1" applyFill="1" applyBorder="1" applyAlignment="1">
      <alignment horizontal="center" vertical="center"/>
    </xf>
    <xf numFmtId="0" fontId="123" fillId="0" borderId="30" xfId="6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 textRotation="90"/>
    </xf>
    <xf numFmtId="0" fontId="123" fillId="0" borderId="25" xfId="7" applyFont="1" applyFill="1" applyBorder="1" applyAlignment="1" applyProtection="1">
      <alignment horizontal="left" vertical="center"/>
      <protection locked="0"/>
    </xf>
    <xf numFmtId="0" fontId="123" fillId="0" borderId="0" xfId="7" applyFont="1" applyFill="1" applyBorder="1" applyAlignment="1" applyProtection="1">
      <alignment horizontal="left" vertical="center"/>
      <protection locked="0"/>
    </xf>
    <xf numFmtId="0" fontId="123" fillId="0" borderId="7" xfId="7" applyFont="1" applyFill="1" applyBorder="1" applyAlignment="1" applyProtection="1">
      <alignment horizontal="left" vertical="center"/>
      <protection locked="0"/>
    </xf>
    <xf numFmtId="0" fontId="43" fillId="0" borderId="0" xfId="9" applyFont="1" applyAlignment="1">
      <alignment horizontal="left" vertical="center" wrapText="1"/>
    </xf>
    <xf numFmtId="174" fontId="43" fillId="0" borderId="0" xfId="9" applyNumberFormat="1" applyFont="1" applyAlignment="1">
      <alignment horizontal="center" vertical="center"/>
    </xf>
    <xf numFmtId="165" fontId="43" fillId="0" borderId="0" xfId="1" applyNumberFormat="1" applyFont="1" applyFill="1" applyBorder="1" applyAlignment="1">
      <alignment horizontal="center" vertical="center"/>
    </xf>
    <xf numFmtId="0" fontId="91" fillId="0" borderId="0" xfId="25" applyFont="1" applyAlignment="1">
      <alignment horizontal="center" wrapText="1"/>
    </xf>
    <xf numFmtId="183" fontId="184" fillId="24" borderId="94" xfId="0" applyNumberFormat="1" applyFont="1" applyFill="1" applyBorder="1" applyAlignment="1">
      <alignment horizontal="center" vertical="center"/>
    </xf>
    <xf numFmtId="183" fontId="184" fillId="24" borderId="0" xfId="0" applyNumberFormat="1" applyFont="1" applyFill="1" applyAlignment="1">
      <alignment horizontal="center" vertical="center"/>
    </xf>
    <xf numFmtId="174" fontId="184" fillId="24" borderId="0" xfId="9" applyNumberFormat="1" applyFont="1" applyFill="1" applyAlignment="1">
      <alignment horizontal="center" vertical="center"/>
    </xf>
    <xf numFmtId="189" fontId="196" fillId="24" borderId="0" xfId="9" applyNumberFormat="1" applyFont="1" applyFill="1" applyAlignment="1">
      <alignment horizontal="center" vertical="center"/>
    </xf>
    <xf numFmtId="0" fontId="98" fillId="0" borderId="0" xfId="9" applyFont="1" applyAlignment="1">
      <alignment horizontal="center" vertical="center" wrapText="1"/>
    </xf>
    <xf numFmtId="0" fontId="171" fillId="26" borderId="94" xfId="0" applyFont="1" applyFill="1" applyBorder="1" applyAlignment="1">
      <alignment horizontal="left" vertical="center" wrapText="1" indent="1"/>
    </xf>
    <xf numFmtId="187" fontId="184" fillId="24" borderId="0" xfId="0" applyNumberFormat="1" applyFont="1" applyFill="1" applyAlignment="1">
      <alignment horizontal="center" vertical="center"/>
    </xf>
    <xf numFmtId="185" fontId="190" fillId="24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left" wrapText="1" indent="1"/>
    </xf>
    <xf numFmtId="0" fontId="22" fillId="0" borderId="0" xfId="0" applyFont="1" applyAlignment="1">
      <alignment horizontal="left" indent="1"/>
    </xf>
    <xf numFmtId="2" fontId="24" fillId="0" borderId="0" xfId="1" applyNumberFormat="1" applyFont="1" applyFill="1" applyBorder="1" applyAlignment="1">
      <alignment horizontal="center" vertical="center"/>
    </xf>
    <xf numFmtId="0" fontId="156" fillId="0" borderId="0" xfId="9" applyFont="1" applyAlignment="1">
      <alignment horizontal="left" vertical="center" wrapText="1"/>
    </xf>
    <xf numFmtId="0" fontId="156" fillId="0" borderId="3" xfId="9" applyFont="1" applyBorder="1" applyAlignment="1">
      <alignment horizontal="left" vertical="center" wrapText="1"/>
    </xf>
    <xf numFmtId="0" fontId="156" fillId="0" borderId="25" xfId="9" applyFont="1" applyBorder="1" applyAlignment="1">
      <alignment horizontal="left" vertical="center" wrapText="1"/>
    </xf>
    <xf numFmtId="0" fontId="156" fillId="0" borderId="7" xfId="9" applyFont="1" applyBorder="1" applyAlignment="1">
      <alignment horizontal="left" vertical="center" wrapText="1"/>
    </xf>
    <xf numFmtId="0" fontId="122" fillId="0" borderId="0" xfId="9" applyFont="1" applyAlignment="1">
      <alignment horizontal="left" vertical="center" wrapText="1"/>
    </xf>
    <xf numFmtId="0" fontId="54" fillId="0" borderId="0" xfId="9" applyFont="1" applyAlignment="1">
      <alignment horizontal="left" vertical="center" wrapText="1"/>
    </xf>
    <xf numFmtId="0" fontId="54" fillId="0" borderId="0" xfId="9" applyFont="1" applyAlignment="1">
      <alignment wrapText="1"/>
    </xf>
    <xf numFmtId="0" fontId="7" fillId="0" borderId="0" xfId="9" applyFont="1" applyAlignment="1">
      <alignment horizontal="center" vertical="center"/>
    </xf>
    <xf numFmtId="0" fontId="122" fillId="0" borderId="7" xfId="9" applyFont="1" applyBorder="1" applyAlignment="1">
      <alignment horizontal="left" vertical="center" wrapText="1"/>
    </xf>
    <xf numFmtId="0" fontId="134" fillId="0" borderId="0" xfId="9" applyFont="1" applyAlignment="1">
      <alignment horizontal="left" vertical="center"/>
    </xf>
    <xf numFmtId="4" fontId="184" fillId="24" borderId="0" xfId="9" applyNumberFormat="1" applyFont="1" applyFill="1" applyAlignment="1">
      <alignment horizontal="left" vertical="center" indent="2"/>
    </xf>
    <xf numFmtId="0" fontId="102" fillId="0" borderId="0" xfId="9" applyFont="1" applyAlignment="1">
      <alignment horizontal="left" vertical="center"/>
    </xf>
    <xf numFmtId="0" fontId="171" fillId="24" borderId="0" xfId="9" applyFont="1" applyFill="1" applyAlignment="1">
      <alignment horizontal="left" wrapText="1" indent="1"/>
    </xf>
    <xf numFmtId="169" fontId="95" fillId="0" borderId="0" xfId="0" applyNumberFormat="1" applyFont="1" applyAlignment="1">
      <alignment horizontal="center"/>
    </xf>
    <xf numFmtId="0" fontId="94" fillId="0" borderId="0" xfId="0" applyFont="1" applyAlignment="1">
      <alignment horizontal="center"/>
    </xf>
    <xf numFmtId="0" fontId="122" fillId="0" borderId="19" xfId="0" applyFont="1" applyBorder="1" applyAlignment="1">
      <alignment horizontal="left" vertical="center" wrapText="1"/>
    </xf>
    <xf numFmtId="0" fontId="122" fillId="0" borderId="23" xfId="0" applyFont="1" applyBorder="1" applyAlignment="1">
      <alignment horizontal="left" vertical="center" wrapText="1"/>
    </xf>
    <xf numFmtId="0" fontId="123" fillId="0" borderId="20" xfId="0" applyFont="1" applyBorder="1" applyAlignment="1">
      <alignment horizontal="center" vertical="center"/>
    </xf>
    <xf numFmtId="0" fontId="123" fillId="0" borderId="21" xfId="0" applyFont="1" applyBorder="1" applyAlignment="1">
      <alignment horizontal="center" vertical="center"/>
    </xf>
    <xf numFmtId="0" fontId="123" fillId="0" borderId="22" xfId="0" applyFont="1" applyBorder="1" applyAlignment="1">
      <alignment horizontal="center" vertical="center"/>
    </xf>
    <xf numFmtId="0" fontId="122" fillId="0" borderId="20" xfId="0" applyFont="1" applyBorder="1" applyAlignment="1">
      <alignment horizontal="center" vertical="center"/>
    </xf>
    <xf numFmtId="0" fontId="122" fillId="0" borderId="22" xfId="0" applyFont="1" applyBorder="1" applyAlignment="1">
      <alignment horizontal="center" vertical="center"/>
    </xf>
    <xf numFmtId="0" fontId="122" fillId="0" borderId="24" xfId="0" applyFont="1" applyBorder="1" applyAlignment="1">
      <alignment horizontal="center" vertical="center"/>
    </xf>
    <xf numFmtId="0" fontId="171" fillId="24" borderId="0" xfId="9" applyFont="1" applyFill="1" applyAlignment="1">
      <alignment horizontal="left" vertical="center" wrapText="1" indent="1"/>
    </xf>
    <xf numFmtId="182" fontId="184" fillId="24" borderId="0" xfId="9" applyNumberFormat="1" applyFont="1" applyFill="1" applyAlignment="1">
      <alignment horizontal="center" vertical="center"/>
    </xf>
    <xf numFmtId="189" fontId="193" fillId="24" borderId="0" xfId="9" applyNumberFormat="1" applyFont="1" applyFill="1" applyAlignment="1">
      <alignment horizontal="center" vertical="center"/>
    </xf>
    <xf numFmtId="0" fontId="117" fillId="6" borderId="36" xfId="28" applyFont="1" applyFill="1" applyBorder="1" applyAlignment="1">
      <alignment horizontal="center" vertical="center" wrapText="1"/>
    </xf>
    <xf numFmtId="0" fontId="117" fillId="6" borderId="37" xfId="28" applyFont="1" applyFill="1" applyBorder="1" applyAlignment="1">
      <alignment horizontal="center" vertical="center" wrapText="1"/>
    </xf>
    <xf numFmtId="180" fontId="122" fillId="0" borderId="38" xfId="28" applyNumberFormat="1" applyFont="1" applyBorder="1" applyAlignment="1">
      <alignment horizontal="center"/>
    </xf>
    <xf numFmtId="180" fontId="122" fillId="0" borderId="40" xfId="28" applyNumberFormat="1" applyFont="1" applyBorder="1" applyAlignment="1">
      <alignment horizontal="center"/>
    </xf>
    <xf numFmtId="0" fontId="76" fillId="6" borderId="36" xfId="28" applyFont="1" applyFill="1" applyBorder="1" applyAlignment="1">
      <alignment horizontal="center" vertical="center" wrapText="1"/>
    </xf>
    <xf numFmtId="0" fontId="76" fillId="6" borderId="37" xfId="28" applyFont="1" applyFill="1" applyBorder="1" applyAlignment="1">
      <alignment horizontal="center" vertical="center" wrapText="1"/>
    </xf>
    <xf numFmtId="0" fontId="76" fillId="6" borderId="0" xfId="28" applyFont="1" applyFill="1" applyAlignment="1">
      <alignment horizontal="center" vertical="center" wrapText="1"/>
    </xf>
    <xf numFmtId="171" fontId="0" fillId="0" borderId="38" xfId="28" applyNumberFormat="1" applyFont="1" applyBorder="1" applyAlignment="1">
      <alignment horizontal="center"/>
    </xf>
    <xf numFmtId="171" fontId="14" fillId="0" borderId="39" xfId="28" applyNumberFormat="1" applyFont="1" applyBorder="1" applyAlignment="1">
      <alignment horizontal="center"/>
    </xf>
    <xf numFmtId="171" fontId="14" fillId="0" borderId="40" xfId="28" applyNumberFormat="1" applyFont="1" applyBorder="1" applyAlignment="1">
      <alignment horizontal="center"/>
    </xf>
    <xf numFmtId="171" fontId="122" fillId="0" borderId="39" xfId="28" applyNumberFormat="1" applyFont="1" applyBorder="1" applyAlignment="1">
      <alignment horizontal="center"/>
    </xf>
    <xf numFmtId="171" fontId="122" fillId="0" borderId="40" xfId="28" applyNumberFormat="1" applyFont="1" applyBorder="1" applyAlignment="1">
      <alignment horizontal="center"/>
    </xf>
    <xf numFmtId="179" fontId="122" fillId="0" borderId="38" xfId="28" applyNumberFormat="1" applyFont="1" applyBorder="1" applyAlignment="1">
      <alignment horizontal="center"/>
    </xf>
    <xf numFmtId="179" fontId="122" fillId="0" borderId="40" xfId="28" applyNumberFormat="1" applyFont="1" applyBorder="1" applyAlignment="1">
      <alignment horizontal="center"/>
    </xf>
    <xf numFmtId="0" fontId="76" fillId="6" borderId="4" xfId="28" applyFont="1" applyFill="1" applyBorder="1" applyAlignment="1">
      <alignment horizontal="left" vertical="center" wrapText="1"/>
    </xf>
    <xf numFmtId="0" fontId="76" fillId="6" borderId="91" xfId="28" applyFont="1" applyFill="1" applyBorder="1" applyAlignment="1">
      <alignment horizontal="left" vertical="center" wrapText="1"/>
    </xf>
    <xf numFmtId="165" fontId="196" fillId="24" borderId="0" xfId="9" applyNumberFormat="1" applyFont="1" applyFill="1" applyAlignment="1">
      <alignment horizontal="center" vertical="center"/>
    </xf>
    <xf numFmtId="0" fontId="139" fillId="3" borderId="98" xfId="8" applyFont="1" applyFill="1" applyBorder="1" applyAlignment="1">
      <alignment horizontal="center" vertical="center" wrapText="1"/>
    </xf>
    <xf numFmtId="0" fontId="139" fillId="3" borderId="99" xfId="8" applyFont="1" applyFill="1" applyBorder="1" applyAlignment="1">
      <alignment horizontal="center" vertical="center" wrapText="1"/>
    </xf>
    <xf numFmtId="0" fontId="139" fillId="3" borderId="19" xfId="31" applyFont="1" applyFill="1" applyBorder="1" applyAlignment="1">
      <alignment horizontal="center" vertical="center" wrapText="1"/>
    </xf>
    <xf numFmtId="0" fontId="139" fillId="3" borderId="100" xfId="31" applyFont="1" applyFill="1" applyBorder="1" applyAlignment="1">
      <alignment horizontal="center" vertical="center" wrapText="1"/>
    </xf>
    <xf numFmtId="0" fontId="136" fillId="6" borderId="19" xfId="39" applyFont="1" applyFill="1" applyBorder="1" applyAlignment="1">
      <alignment horizontal="center" vertical="center" wrapText="1"/>
    </xf>
    <xf numFmtId="0" fontId="136" fillId="6" borderId="100" xfId="39" applyFont="1" applyFill="1" applyBorder="1" applyAlignment="1">
      <alignment horizontal="center" vertical="center" wrapText="1"/>
    </xf>
    <xf numFmtId="0" fontId="122" fillId="0" borderId="96" xfId="8" applyFont="1" applyBorder="1" applyAlignment="1">
      <alignment horizontal="center" vertical="center"/>
    </xf>
    <xf numFmtId="0" fontId="122" fillId="0" borderId="97" xfId="8" applyFont="1" applyBorder="1" applyAlignment="1">
      <alignment horizontal="center" vertical="center"/>
    </xf>
    <xf numFmtId="171" fontId="122" fillId="0" borderId="96" xfId="8" applyNumberFormat="1" applyFont="1" applyBorder="1" applyAlignment="1">
      <alignment horizontal="center" vertical="center"/>
    </xf>
    <xf numFmtId="171" fontId="122" fillId="0" borderId="97" xfId="8" applyNumberFormat="1" applyFont="1" applyBorder="1" applyAlignment="1">
      <alignment horizontal="center" vertical="center"/>
    </xf>
    <xf numFmtId="171" fontId="122" fillId="0" borderId="27" xfId="8" applyNumberFormat="1" applyFont="1" applyBorder="1" applyAlignment="1">
      <alignment horizontal="center" vertical="center"/>
    </xf>
    <xf numFmtId="171" fontId="122" fillId="0" borderId="28" xfId="8" applyNumberFormat="1" applyFont="1" applyBorder="1" applyAlignment="1">
      <alignment horizontal="center" vertical="center"/>
    </xf>
    <xf numFmtId="179" fontId="122" fillId="0" borderId="96" xfId="8" applyNumberFormat="1" applyFont="1" applyBorder="1" applyAlignment="1">
      <alignment horizontal="center" vertical="center"/>
    </xf>
    <xf numFmtId="179" fontId="122" fillId="0" borderId="97" xfId="8" applyNumberFormat="1" applyFont="1" applyBorder="1" applyAlignment="1">
      <alignment horizontal="center" vertical="center"/>
    </xf>
    <xf numFmtId="179" fontId="122" fillId="0" borderId="27" xfId="8" applyNumberFormat="1" applyFont="1" applyBorder="1" applyAlignment="1">
      <alignment horizontal="center" vertical="center"/>
    </xf>
    <xf numFmtId="179" fontId="122" fillId="0" borderId="28" xfId="8" applyNumberFormat="1" applyFont="1" applyBorder="1" applyAlignment="1">
      <alignment horizontal="center" vertical="center"/>
    </xf>
    <xf numFmtId="171" fontId="122" fillId="0" borderId="85" xfId="39" applyNumberFormat="1" applyFont="1" applyBorder="1" applyAlignment="1">
      <alignment horizontal="center" vertical="center"/>
    </xf>
    <xf numFmtId="171" fontId="122" fillId="0" borderId="83" xfId="39" applyNumberFormat="1" applyFont="1" applyBorder="1" applyAlignment="1">
      <alignment horizontal="center" vertical="center"/>
    </xf>
    <xf numFmtId="179" fontId="122" fillId="0" borderId="82" xfId="39" applyNumberFormat="1" applyFont="1" applyBorder="1" applyAlignment="1">
      <alignment horizontal="center" vertical="center"/>
    </xf>
    <xf numFmtId="179" fontId="122" fillId="0" borderId="88" xfId="39" applyNumberFormat="1" applyFont="1" applyBorder="1" applyAlignment="1">
      <alignment horizontal="center" vertical="center"/>
    </xf>
    <xf numFmtId="179" fontId="122" fillId="0" borderId="85" xfId="39" applyNumberFormat="1" applyFont="1" applyBorder="1" applyAlignment="1">
      <alignment horizontal="center" vertical="center"/>
    </xf>
    <xf numFmtId="179" fontId="122" fillId="0" borderId="83" xfId="39" applyNumberFormat="1" applyFont="1" applyBorder="1" applyAlignment="1">
      <alignment horizontal="center" vertical="center"/>
    </xf>
    <xf numFmtId="183" fontId="184" fillId="24" borderId="94" xfId="9" applyNumberFormat="1" applyFont="1" applyFill="1" applyBorder="1" applyAlignment="1">
      <alignment horizontal="center" vertical="center"/>
    </xf>
    <xf numFmtId="183" fontId="184" fillId="24" borderId="0" xfId="9" applyNumberFormat="1" applyFont="1" applyFill="1" applyAlignment="1">
      <alignment horizontal="center" vertical="center"/>
    </xf>
    <xf numFmtId="189" fontId="193" fillId="24" borderId="94" xfId="9" applyNumberFormat="1" applyFont="1" applyFill="1" applyBorder="1" applyAlignment="1">
      <alignment horizontal="center" vertical="center"/>
    </xf>
    <xf numFmtId="0" fontId="171" fillId="24" borderId="94" xfId="9" applyFont="1" applyFill="1" applyBorder="1" applyAlignment="1">
      <alignment horizontal="left" vertical="center" wrapText="1" indent="1"/>
    </xf>
    <xf numFmtId="0" fontId="136" fillId="6" borderId="76" xfId="39" applyFont="1" applyFill="1" applyBorder="1" applyAlignment="1">
      <alignment horizontal="center" vertical="center" wrapText="1"/>
    </xf>
    <xf numFmtId="0" fontId="136" fillId="6" borderId="78" xfId="39" applyFont="1" applyFill="1" applyBorder="1" applyAlignment="1">
      <alignment horizontal="center" vertical="center" wrapText="1"/>
    </xf>
    <xf numFmtId="0" fontId="136" fillId="6" borderId="77" xfId="39" applyFont="1" applyFill="1" applyBorder="1" applyAlignment="1">
      <alignment horizontal="center" vertical="center" wrapText="1"/>
    </xf>
    <xf numFmtId="0" fontId="136" fillId="6" borderId="87" xfId="39" applyFont="1" applyFill="1" applyBorder="1" applyAlignment="1">
      <alignment horizontal="center" vertical="center" wrapText="1"/>
    </xf>
    <xf numFmtId="0" fontId="139" fillId="6" borderId="76" xfId="39" applyFont="1" applyFill="1" applyBorder="1" applyAlignment="1">
      <alignment horizontal="center" vertical="center" wrapText="1"/>
    </xf>
    <xf numFmtId="0" fontId="139" fillId="6" borderId="78" xfId="39" applyFont="1" applyFill="1" applyBorder="1" applyAlignment="1">
      <alignment horizontal="center" vertical="center" wrapText="1"/>
    </xf>
    <xf numFmtId="0" fontId="122" fillId="0" borderId="25" xfId="0" applyFont="1" applyBorder="1" applyAlignment="1">
      <alignment horizontal="center" vertical="center" textRotation="90"/>
    </xf>
    <xf numFmtId="0" fontId="122" fillId="0" borderId="0" xfId="0" applyFont="1" applyAlignment="1">
      <alignment horizontal="center" vertical="center" textRotation="90"/>
    </xf>
    <xf numFmtId="0" fontId="122" fillId="0" borderId="7" xfId="0" applyFont="1" applyBorder="1" applyAlignment="1">
      <alignment horizontal="center" vertical="center" textRotation="90"/>
    </xf>
    <xf numFmtId="0" fontId="135" fillId="0" borderId="0" xfId="28" applyFont="1" applyAlignment="1">
      <alignment vertical="top"/>
    </xf>
    <xf numFmtId="0" fontId="120" fillId="0" borderId="0" xfId="9" applyFont="1" applyAlignment="1">
      <alignment horizontal="right" vertical="top"/>
    </xf>
    <xf numFmtId="0" fontId="135" fillId="0" borderId="0" xfId="40" applyFont="1" applyAlignment="1">
      <alignment horizontal="left" vertical="top"/>
    </xf>
    <xf numFmtId="181" fontId="124" fillId="7" borderId="0" xfId="33" applyNumberFormat="1" applyFont="1" applyFill="1" applyAlignment="1">
      <alignment horizontal="center" vertical="center" wrapText="1"/>
    </xf>
    <xf numFmtId="181" fontId="124" fillId="7" borderId="7" xfId="33" applyNumberFormat="1" applyFont="1" applyFill="1" applyBorder="1" applyAlignment="1">
      <alignment horizontal="center" vertical="center" wrapText="1"/>
    </xf>
    <xf numFmtId="0" fontId="119" fillId="0" borderId="0" xfId="33" applyFont="1"/>
    <xf numFmtId="0" fontId="119" fillId="0" borderId="0" xfId="42" applyFont="1"/>
    <xf numFmtId="0" fontId="164" fillId="0" borderId="0" xfId="8" applyFont="1" applyFill="1" applyBorder="1" applyAlignment="1">
      <alignment horizontal="center" vertical="center"/>
    </xf>
    <xf numFmtId="0" fontId="166" fillId="0" borderId="0" xfId="8" applyFont="1" applyFill="1" applyBorder="1" applyAlignment="1">
      <alignment horizontal="center" vertical="center" wrapText="1"/>
    </xf>
    <xf numFmtId="179" fontId="164" fillId="0" borderId="0" xfId="8" applyNumberFormat="1" applyFont="1" applyFill="1" applyBorder="1" applyAlignment="1">
      <alignment horizontal="center" vertical="center"/>
    </xf>
    <xf numFmtId="171" fontId="164" fillId="0" borderId="0" xfId="8" applyNumberFormat="1" applyFont="1" applyFill="1" applyBorder="1" applyAlignment="1">
      <alignment horizontal="center" vertical="center"/>
    </xf>
    <xf numFmtId="49" fontId="128" fillId="0" borderId="7" xfId="9" applyNumberFormat="1" applyFont="1" applyBorder="1"/>
    <xf numFmtId="171" fontId="128" fillId="0" borderId="7" xfId="9" applyNumberFormat="1" applyFont="1" applyBorder="1" applyAlignment="1">
      <alignment horizontal="center"/>
    </xf>
    <xf numFmtId="189" fontId="119" fillId="7" borderId="3" xfId="1" applyNumberFormat="1" applyFont="1" applyFill="1" applyBorder="1" applyAlignment="1">
      <alignment horizontal="center" vertical="center"/>
    </xf>
    <xf numFmtId="0" fontId="124" fillId="7" borderId="30" xfId="25" applyFont="1" applyFill="1" applyBorder="1" applyAlignment="1">
      <alignment horizontal="center" vertical="center"/>
    </xf>
    <xf numFmtId="0" fontId="134" fillId="0" borderId="8" xfId="18" applyFont="1" applyBorder="1" applyAlignment="1">
      <alignment vertical="top"/>
    </xf>
    <xf numFmtId="0" fontId="134" fillId="0" borderId="0" xfId="9" applyFont="1" applyAlignment="1">
      <alignment vertical="top"/>
    </xf>
    <xf numFmtId="0" fontId="120" fillId="0" borderId="92" xfId="16" applyFont="1" applyBorder="1" applyAlignment="1">
      <alignment horizontal="center"/>
    </xf>
    <xf numFmtId="0" fontId="28" fillId="0" borderId="30" xfId="9" applyFont="1" applyBorder="1" applyAlignment="1">
      <alignment horizontal="center"/>
    </xf>
    <xf numFmtId="0" fontId="45" fillId="0" borderId="0" xfId="0" applyFont="1" applyAlignment="1">
      <alignment vertical="top"/>
    </xf>
    <xf numFmtId="0" fontId="208" fillId="0" borderId="0" xfId="25" applyFont="1" applyAlignment="1">
      <alignment vertical="top"/>
    </xf>
    <xf numFmtId="0" fontId="118" fillId="0" borderId="30" xfId="9" applyFont="1" applyBorder="1" applyAlignment="1">
      <alignment horizontal="center"/>
    </xf>
    <xf numFmtId="0" fontId="135" fillId="0" borderId="0" xfId="9" applyFont="1" applyAlignment="1">
      <alignment vertical="top"/>
    </xf>
    <xf numFmtId="0" fontId="134" fillId="0" borderId="0" xfId="14" applyFont="1" applyAlignment="1">
      <alignment vertical="top"/>
    </xf>
  </cellXfs>
  <cellStyles count="46">
    <cellStyle name="=D:\WINNT\SYSTEM32\COMMAND.COM" xfId="11" xr:uid="{06817C9A-1629-44DA-A652-1E88A5873B07}"/>
    <cellStyle name="Čárka" xfId="44" builtinId="3"/>
    <cellStyle name="Čárka 2" xfId="45" xr:uid="{71FC5B8B-6318-4295-B4B7-0E4212DDD728}"/>
    <cellStyle name="Hypertextový odkaz" xfId="3" builtinId="8"/>
    <cellStyle name="Hypertextový odkaz 2" xfId="12" xr:uid="{C9671F71-7920-4918-B26B-B41A16319360}"/>
    <cellStyle name="Nadpis 1" xfId="6" builtinId="16"/>
    <cellStyle name="Nadpis 4" xfId="7" builtinId="19"/>
    <cellStyle name="Název" xfId="5" builtinId="15"/>
    <cellStyle name="Normální" xfId="0" builtinId="0"/>
    <cellStyle name="Normální 13" xfId="15" xr:uid="{B698026B-20F5-420A-9B18-C315B24A5F11}"/>
    <cellStyle name="Normální 13 2" xfId="36" xr:uid="{00CCB061-0797-487D-8B89-0E49B78FFD7F}"/>
    <cellStyle name="Normální 14 2" xfId="41" xr:uid="{BC37C62A-1AAF-4EC8-8102-8B9A33DBB73B}"/>
    <cellStyle name="Normální 15" xfId="34" xr:uid="{10126AC5-E234-44EC-81F7-FB410D333CFC}"/>
    <cellStyle name="Normální 2" xfId="2" xr:uid="{4C3A8E4C-E3BC-4B6A-9A22-D737E58041DF}"/>
    <cellStyle name="Normální 2 2 2" xfId="10" xr:uid="{B04BF9C2-58F3-4FCC-AEA5-C391DA86E15C}"/>
    <cellStyle name="Normální 2 3" xfId="23" xr:uid="{016373AC-0798-4D5E-A9CF-F5B84364D665}"/>
    <cellStyle name="Normální 2 3 2" xfId="9" xr:uid="{C64E2A38-3B1B-453E-A1AC-3046C4023520}"/>
    <cellStyle name="Normální 2 3 3" xfId="25" xr:uid="{B40359C2-A70E-4F63-BDD7-43393CFF6B45}"/>
    <cellStyle name="Normální 3" xfId="4" xr:uid="{AE4E416C-2802-4FD2-BDB0-26A2CC5CFB2D}"/>
    <cellStyle name="Normální 3 2" xfId="8" xr:uid="{86D192C7-DB66-4466-8FC5-C1CA681DA59E}"/>
    <cellStyle name="Normální 3 2 2 2" xfId="27" xr:uid="{96B9C96F-F11D-4A18-A1A8-003571E3E6C5}"/>
    <cellStyle name="Normální 3 2 2 2 2 2" xfId="43" xr:uid="{85AFA828-66AE-4530-B9DB-B45C334D48CE}"/>
    <cellStyle name="Normální 3 3 2" xfId="31" xr:uid="{24E5F785-279C-4712-903D-D13679D0871D}"/>
    <cellStyle name="Normální 3 5" xfId="26" xr:uid="{CF37D4D2-0355-4F26-A779-3A8446FB664D}"/>
    <cellStyle name="Normální 3 5 2 2" xfId="40" xr:uid="{A9040DE5-1700-4722-8339-EF53BA616E3B}"/>
    <cellStyle name="Normální 3 6" xfId="42" xr:uid="{1242ED94-C7DE-4558-B635-3CBA75C63010}"/>
    <cellStyle name="Normální 3 7" xfId="28" xr:uid="{FA89DE97-04AE-4126-9F45-FE891668C552}"/>
    <cellStyle name="Normální 3 8" xfId="39" xr:uid="{39CCB781-1B60-4162-96EA-F2BDEC8F5FEF}"/>
    <cellStyle name="Normální 4 3 2" xfId="18" xr:uid="{3EC135AF-16C9-49A0-A05A-4BA38C415E95}"/>
    <cellStyle name="Normální 4 3 2 2" xfId="19" xr:uid="{79261E25-BDFB-492C-9758-71797A6B1E1F}"/>
    <cellStyle name="Normální 4 3 2 3" xfId="24" xr:uid="{35CFB867-95A9-482B-8603-8ED098489ABE}"/>
    <cellStyle name="Normální 4 3 3" xfId="29" xr:uid="{EBADACF2-F1C2-431B-BC49-C99CBB7B4988}"/>
    <cellStyle name="Normální 5" xfId="13" xr:uid="{DD24E6E9-CAAF-4BD3-9078-8FACB8D86FEA}"/>
    <cellStyle name="Normální 5 2" xfId="32" xr:uid="{7B46B0A7-340D-4C6B-814A-527D78C83D6C}"/>
    <cellStyle name="Normální 6" xfId="14" xr:uid="{11D228C2-3DC7-40EA-8D34-E85CAE496B75}"/>
    <cellStyle name="Normální 7" xfId="33" xr:uid="{FB4DCAFC-F16B-4B08-B650-99AF905B17C6}"/>
    <cellStyle name="Normální 7 2" xfId="20" xr:uid="{9310AB15-076A-469E-B945-B01DDA6F2271}"/>
    <cellStyle name="Normální 7 2 3" xfId="21" xr:uid="{9C504F04-34D9-40E9-A7BC-CE203AAB4D35}"/>
    <cellStyle name="Normální 7 2 4" xfId="22" xr:uid="{BDFE8ABB-91B6-46B4-8DB0-B09C189016EB}"/>
    <cellStyle name="Normální 7 3 2" xfId="30" xr:uid="{679B0554-3EAF-43E4-AD70-D7FCDC3F9B70}"/>
    <cellStyle name="Normální 7 3 2 2" xfId="38" xr:uid="{077353C6-DE17-4464-BFA9-5B9DEE775652}"/>
    <cellStyle name="Normální 9 2" xfId="16" xr:uid="{8724B04E-3F44-411F-A6A4-C22590F6FCAF}"/>
    <cellStyle name="Procenta" xfId="1" builtinId="5"/>
    <cellStyle name="Procenta 2" xfId="37" xr:uid="{FF646DA3-F27B-4E48-8AC3-4145007E9544}"/>
    <cellStyle name="Procenta 3 2" xfId="17" xr:uid="{86910CC4-E510-43B3-93F7-9913EC019802}"/>
    <cellStyle name="Procenta 4" xfId="35" xr:uid="{3CECF38A-C81E-4077-A039-4D6D48C68D4A}"/>
  </cellStyles>
  <dxfs count="0"/>
  <tableStyles count="0" defaultTableStyle="TableStyleMedium2" defaultPivotStyle="PivotStyleLight16"/>
  <colors>
    <mruColors>
      <color rgb="FF4472C4"/>
      <color rgb="FF006538"/>
      <color rgb="FFA5A5A5"/>
      <color rgb="FF686868"/>
      <color rgb="FF787878"/>
      <color rgb="FF4D4D4D"/>
      <color rgb="FF828282"/>
      <color rgb="FF969696"/>
      <color rgb="FF8C8C8C"/>
      <color rgb="FF606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1'!$B$5</c:f>
              <c:strCache>
                <c:ptCount val="1"/>
                <c:pt idx="0">
                  <c:v>služby v pevném místě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1'!$C$5:$G$5</c:f>
              <c:numCache>
                <c:formatCode>0</c:formatCode>
                <c:ptCount val="5"/>
                <c:pt idx="0">
                  <c:v>349</c:v>
                </c:pt>
                <c:pt idx="1">
                  <c:v>349</c:v>
                </c:pt>
                <c:pt idx="2">
                  <c:v>349</c:v>
                </c:pt>
                <c:pt idx="3">
                  <c:v>349</c:v>
                </c:pt>
                <c:pt idx="4" formatCode="General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8-44AC-8646-2D7618562316}"/>
            </c:ext>
          </c:extLst>
        </c:ser>
        <c:ser>
          <c:idx val="1"/>
          <c:order val="1"/>
          <c:tx>
            <c:strRef>
              <c:f>'Graf 1'!$B$6</c:f>
              <c:strCache>
                <c:ptCount val="1"/>
                <c:pt idx="0">
                  <c:v>služby v pevném místě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1'!$C$6:$G$6</c:f>
              <c:numCache>
                <c:formatCode>0</c:formatCode>
                <c:ptCount val="5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 formatCode="General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48-44AC-8646-2D7618562316}"/>
            </c:ext>
          </c:extLst>
        </c:ser>
        <c:ser>
          <c:idx val="2"/>
          <c:order val="2"/>
          <c:tx>
            <c:strRef>
              <c:f>'Graf 1'!$B$7</c:f>
              <c:strCache>
                <c:ptCount val="1"/>
                <c:pt idx="0">
                  <c:v>mobilní služby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1'!$C$7:$G$7</c:f>
              <c:numCache>
                <c:formatCode>0</c:formatCode>
                <c:ptCount val="5"/>
                <c:pt idx="0">
                  <c:v>349</c:v>
                </c:pt>
                <c:pt idx="1">
                  <c:v>549</c:v>
                </c:pt>
                <c:pt idx="2">
                  <c:v>599</c:v>
                </c:pt>
                <c:pt idx="3">
                  <c:v>599</c:v>
                </c:pt>
                <c:pt idx="4" formatCode="General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8-44AC-8646-2D7618562316}"/>
            </c:ext>
          </c:extLst>
        </c:ser>
        <c:ser>
          <c:idx val="3"/>
          <c:order val="3"/>
          <c:tx>
            <c:strRef>
              <c:f>'Graf 1'!$B$8</c:f>
              <c:strCache>
                <c:ptCount val="1"/>
                <c:pt idx="0">
                  <c:v>mobilní služby se slevou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2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1'!$C$8:$G$8</c:f>
              <c:numCache>
                <c:formatCode>General</c:formatCode>
                <c:ptCount val="5"/>
                <c:pt idx="0">
                  <c:v>149</c:v>
                </c:pt>
                <c:pt idx="1">
                  <c:v>349</c:v>
                </c:pt>
                <c:pt idx="2">
                  <c:v>399</c:v>
                </c:pt>
                <c:pt idx="3">
                  <c:v>399</c:v>
                </c:pt>
                <c:pt idx="4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48-44AC-8646-2D7618562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597981584"/>
        <c:axId val="597981912"/>
      </c:barChart>
      <c:catAx>
        <c:axId val="59798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cs-CZ"/>
          </a:p>
        </c:txPr>
        <c:crossAx val="597981912"/>
        <c:crosses val="autoZero"/>
        <c:auto val="1"/>
        <c:lblAlgn val="ctr"/>
        <c:lblOffset val="100"/>
        <c:noMultiLvlLbl val="0"/>
      </c:catAx>
      <c:valAx>
        <c:axId val="597981912"/>
        <c:scaling>
          <c:orientation val="minMax"/>
          <c:max val="6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  <a:latin typeface="Aptos" panose="020B0004020202020204" pitchFamily="34" charset="0"/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8096383785360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crossAx val="59798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91776027996496E-2"/>
          <c:y val="5.0925925925925923E-2"/>
          <c:w val="0.90498600174978139"/>
          <c:h val="0.654647491980169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2'!$B$6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08F-423D-9F3B-2272E229704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08F-423D-9F3B-2272E2297047}"/>
                </c:ext>
              </c:extLst>
            </c:dLbl>
            <c:dLbl>
              <c:idx val="2"/>
              <c:layout>
                <c:manualLayout>
                  <c:x val="5.5555555555554534E-3"/>
                  <c:y val="1.3376348789734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8F-423D-9F3B-2272E2297047}"/>
                </c:ext>
              </c:extLst>
            </c:dLbl>
            <c:dLbl>
              <c:idx val="3"/>
              <c:layout>
                <c:manualLayout>
                  <c:x val="2.7777777777777779E-3"/>
                  <c:y val="1.3376348789734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8F-423D-9F3B-2272E22970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2'!$C$4:$F$5</c:f>
              <c:multiLvlStrCache>
                <c:ptCount val="4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O2</c:v>
                  </c:pt>
                  <c:pt idx="2">
                    <c:v>Vodafone</c:v>
                  </c:pt>
                </c:lvl>
              </c:multiLvlStrCache>
            </c:multiLvlStrRef>
          </c:cat>
          <c:val>
            <c:numRef>
              <c:f>'Graf 2'!$C$6:$F$6</c:f>
              <c:numCache>
                <c:formatCode>0</c:formatCode>
                <c:ptCount val="4"/>
                <c:pt idx="0">
                  <c:v>349</c:v>
                </c:pt>
                <c:pt idx="1">
                  <c:v>349</c:v>
                </c:pt>
                <c:pt idx="2">
                  <c:v>25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8F-423D-9F3B-2272E2297047}"/>
            </c:ext>
          </c:extLst>
        </c:ser>
        <c:ser>
          <c:idx val="1"/>
          <c:order val="1"/>
          <c:tx>
            <c:strRef>
              <c:f>'Graf 2'!$B$7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2'!$C$4:$F$5</c:f>
              <c:multiLvlStrCache>
                <c:ptCount val="4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O2</c:v>
                  </c:pt>
                  <c:pt idx="2">
                    <c:v>Vodafone</c:v>
                  </c:pt>
                </c:lvl>
              </c:multiLvlStrCache>
            </c:multiLvlStrRef>
          </c:cat>
          <c:val>
            <c:numRef>
              <c:f>'Graf 2'!$C$7:$F$7</c:f>
              <c:numCache>
                <c:formatCode>0</c:formatCode>
                <c:ptCount val="4"/>
                <c:pt idx="0">
                  <c:v>149</c:v>
                </c:pt>
                <c:pt idx="1">
                  <c:v>149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8F-423D-9F3B-2272E2297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91418536"/>
        <c:axId val="691418864"/>
      </c:barChart>
      <c:catAx>
        <c:axId val="691418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91418864"/>
        <c:crosses val="autoZero"/>
        <c:auto val="1"/>
        <c:lblAlgn val="ctr"/>
        <c:lblOffset val="100"/>
        <c:noMultiLvlLbl val="0"/>
      </c:catAx>
      <c:valAx>
        <c:axId val="691418864"/>
        <c:scaling>
          <c:orientation val="minMax"/>
          <c:max val="350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5.5555555555555558E-3"/>
              <c:y val="0.332377916428266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crossAx val="6914185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13989783535123E-2"/>
          <c:y val="5.0925925925925923E-2"/>
          <c:w val="0.89331888352665589"/>
          <c:h val="0.658464566929133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3'!$B$6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59-4AC0-840E-B604C57527E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59-4AC0-840E-B604C57527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3'!$C$2:$F$5</c:f>
              <c:multiLvlStrCache>
                <c:ptCount val="4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O2</c:v>
                  </c:pt>
                  <c:pt idx="2">
                    <c:v>Vodafone</c:v>
                  </c:pt>
                </c:lvl>
              </c:multiLvlStrCache>
            </c:multiLvlStrRef>
          </c:cat>
          <c:val>
            <c:numRef>
              <c:f>'Graf 3'!$C$6:$F$6</c:f>
              <c:numCache>
                <c:formatCode>0</c:formatCode>
                <c:ptCount val="4"/>
                <c:pt idx="0">
                  <c:v>349</c:v>
                </c:pt>
                <c:pt idx="1">
                  <c:v>349</c:v>
                </c:pt>
                <c:pt idx="2">
                  <c:v>199</c:v>
                </c:pt>
                <c:pt idx="3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59-4AC0-840E-B604C57527EB}"/>
            </c:ext>
          </c:extLst>
        </c:ser>
        <c:ser>
          <c:idx val="1"/>
          <c:order val="1"/>
          <c:tx>
            <c:strRef>
              <c:f>'Graf 3'!$B$7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683-4861-B06E-5CFE18B3333E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683-4861-B06E-5CFE18B3333E}"/>
                </c:ext>
              </c:extLst>
            </c:dLbl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3'!$C$2:$F$5</c:f>
              <c:multiLvlStrCache>
                <c:ptCount val="4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O2</c:v>
                  </c:pt>
                  <c:pt idx="2">
                    <c:v>Vodafone</c:v>
                  </c:pt>
                </c:lvl>
              </c:multiLvlStrCache>
            </c:multiLvlStrRef>
          </c:cat>
          <c:val>
            <c:numRef>
              <c:f>'Graf 3'!$C$7:$F$7</c:f>
              <c:numCache>
                <c:formatCode>0</c:formatCode>
                <c:ptCount val="4"/>
                <c:pt idx="0">
                  <c:v>149</c:v>
                </c:pt>
                <c:pt idx="1">
                  <c:v>149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59-4AC0-840E-B604C5752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570159192"/>
        <c:axId val="570162472"/>
      </c:barChart>
      <c:catAx>
        <c:axId val="57015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0162472"/>
        <c:crosses val="autoZero"/>
        <c:auto val="1"/>
        <c:lblAlgn val="ctr"/>
        <c:lblOffset val="100"/>
        <c:noMultiLvlLbl val="0"/>
      </c:catAx>
      <c:valAx>
        <c:axId val="57016247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4336917562724014E-2"/>
              <c:y val="0.26864173228346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crossAx val="57015919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4'!$B$6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3D6-434D-96D9-07C35F1F387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D6-434D-96D9-07C35F1F387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3D6-434D-96D9-07C35F1F387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3D6-434D-96D9-07C35F1F387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93D6-434D-96D9-07C35F1F387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3D6-434D-96D9-07C35F1F3878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D6-434D-96D9-07C35F1F3878}"/>
                </c:ext>
              </c:extLst>
            </c:dLbl>
            <c:dLbl>
              <c:idx val="3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D6-434D-96D9-07C35F1F38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4'!$C$4:$J$5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4'!$C$6:$J$6</c:f>
              <c:numCache>
                <c:formatCode>0</c:formatCode>
                <c:ptCount val="8"/>
                <c:pt idx="0">
                  <c:v>399</c:v>
                </c:pt>
                <c:pt idx="1">
                  <c:v>399</c:v>
                </c:pt>
                <c:pt idx="2">
                  <c:v>50</c:v>
                </c:pt>
                <c:pt idx="3">
                  <c:v>50</c:v>
                </c:pt>
                <c:pt idx="4">
                  <c:v>265</c:v>
                </c:pt>
                <c:pt idx="5">
                  <c:v>265</c:v>
                </c:pt>
                <c:pt idx="6">
                  <c:v>325.91000000000003</c:v>
                </c:pt>
                <c:pt idx="7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3D6-434D-96D9-07C35F1F3878}"/>
            </c:ext>
          </c:extLst>
        </c:ser>
        <c:ser>
          <c:idx val="1"/>
          <c:order val="1"/>
          <c:tx>
            <c:strRef>
              <c:f>'Graf 4'!$B$7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3D6-434D-96D9-07C35F1F387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93D6-434D-96D9-07C35F1F387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3D6-434D-96D9-07C35F1F387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93D6-434D-96D9-07C35F1F387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93D6-434D-96D9-07C35F1F387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93D6-434D-96D9-07C35F1F387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93D6-434D-96D9-07C35F1F387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93D6-434D-96D9-07C35F1F3878}"/>
              </c:ext>
            </c:extLst>
          </c:dPt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3D6-434D-96D9-07C35F1F3878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3D6-434D-96D9-07C35F1F387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3D6-434D-96D9-07C35F1F3878}"/>
                </c:ext>
              </c:extLst>
            </c:dLbl>
            <c:dLbl>
              <c:idx val="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3D6-434D-96D9-07C35F1F38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4'!$C$4:$J$5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4'!$C$7:$J$7</c:f>
              <c:numCache>
                <c:formatCode>0</c:formatCode>
                <c:ptCount val="8"/>
                <c:pt idx="0">
                  <c:v>199</c:v>
                </c:pt>
                <c:pt idx="1">
                  <c:v>199</c:v>
                </c:pt>
                <c:pt idx="2">
                  <c:v>0</c:v>
                </c:pt>
                <c:pt idx="3">
                  <c:v>0</c:v>
                </c:pt>
                <c:pt idx="4">
                  <c:v>65</c:v>
                </c:pt>
                <c:pt idx="5">
                  <c:v>65</c:v>
                </c:pt>
                <c:pt idx="6">
                  <c:v>125.91</c:v>
                </c:pt>
                <c:pt idx="7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3D6-434D-96D9-07C35F1F3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595899928"/>
        <c:axId val="595898288"/>
      </c:barChart>
      <c:catAx>
        <c:axId val="59589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95898288"/>
        <c:crosses val="autoZero"/>
        <c:auto val="1"/>
        <c:lblAlgn val="ctr"/>
        <c:lblOffset val="100"/>
        <c:noMultiLvlLbl val="0"/>
      </c:catAx>
      <c:valAx>
        <c:axId val="595898288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68033260233918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95899928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5'!$B$6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5'!$C$4:$J$5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5'!$C$6:$J$6</c:f>
              <c:numCache>
                <c:formatCode>0</c:formatCode>
                <c:ptCount val="8"/>
                <c:pt idx="0">
                  <c:v>599</c:v>
                </c:pt>
                <c:pt idx="1">
                  <c:v>599</c:v>
                </c:pt>
                <c:pt idx="2">
                  <c:v>320</c:v>
                </c:pt>
                <c:pt idx="3">
                  <c:v>320</c:v>
                </c:pt>
                <c:pt idx="4">
                  <c:v>495</c:v>
                </c:pt>
                <c:pt idx="5">
                  <c:v>495</c:v>
                </c:pt>
                <c:pt idx="6">
                  <c:v>567</c:v>
                </c:pt>
                <c:pt idx="7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0-4F72-806A-93681A25480E}"/>
            </c:ext>
          </c:extLst>
        </c:ser>
        <c:ser>
          <c:idx val="1"/>
          <c:order val="1"/>
          <c:tx>
            <c:strRef>
              <c:f>'Graf 5'!$B$7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5'!$C$4:$J$5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5'!$C$7:$J$7</c:f>
              <c:numCache>
                <c:formatCode>0</c:formatCode>
                <c:ptCount val="8"/>
                <c:pt idx="0">
                  <c:v>399</c:v>
                </c:pt>
                <c:pt idx="1">
                  <c:v>399</c:v>
                </c:pt>
                <c:pt idx="2">
                  <c:v>120</c:v>
                </c:pt>
                <c:pt idx="3">
                  <c:v>120</c:v>
                </c:pt>
                <c:pt idx="4">
                  <c:v>295</c:v>
                </c:pt>
                <c:pt idx="5">
                  <c:v>295</c:v>
                </c:pt>
                <c:pt idx="6">
                  <c:v>367</c:v>
                </c:pt>
                <c:pt idx="7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60-4F72-806A-93681A254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429539072"/>
        <c:axId val="429537760"/>
      </c:barChart>
      <c:catAx>
        <c:axId val="42953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29537760"/>
        <c:crosses val="autoZero"/>
        <c:auto val="1"/>
        <c:lblAlgn val="ctr"/>
        <c:lblOffset val="100"/>
        <c:noMultiLvlLbl val="0"/>
      </c:catAx>
      <c:valAx>
        <c:axId val="429537760"/>
        <c:scaling>
          <c:orientation val="minMax"/>
          <c:max val="6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6864173228346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none"/>
        <c:minorTickMark val="none"/>
        <c:tickLblPos val="nextTo"/>
        <c:crossAx val="429539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6'!$B$6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6'!$C$2:$J$5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6'!$C$6:$J$6</c:f>
              <c:numCache>
                <c:formatCode>0</c:formatCode>
                <c:ptCount val="8"/>
                <c:pt idx="0">
                  <c:v>299</c:v>
                </c:pt>
                <c:pt idx="1">
                  <c:v>299</c:v>
                </c:pt>
                <c:pt idx="2">
                  <c:v>280</c:v>
                </c:pt>
                <c:pt idx="3">
                  <c:v>280</c:v>
                </c:pt>
                <c:pt idx="4">
                  <c:v>399</c:v>
                </c:pt>
                <c:pt idx="5">
                  <c:v>399</c:v>
                </c:pt>
                <c:pt idx="6">
                  <c:v>399</c:v>
                </c:pt>
                <c:pt idx="7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A-48E8-B524-B267F146F6CD}"/>
            </c:ext>
          </c:extLst>
        </c:ser>
        <c:ser>
          <c:idx val="1"/>
          <c:order val="1"/>
          <c:tx>
            <c:strRef>
              <c:f>'Graf 6'!$B$7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6'!$C$2:$J$5</c:f>
              <c:multiLvlStrCache>
                <c:ptCount val="8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  <c:pt idx="6">
                    <c:v>2024</c:v>
                  </c:pt>
                  <c:pt idx="7">
                    <c:v>2025</c:v>
                  </c:pt>
                </c:lvl>
                <c:lvl>
                  <c:pt idx="0">
                    <c:v>O2</c:v>
                  </c:pt>
                  <c:pt idx="2">
                    <c:v>PODA</c:v>
                  </c:pt>
                  <c:pt idx="4">
                    <c:v>T-Mobile</c:v>
                  </c:pt>
                  <c:pt idx="6">
                    <c:v>Vodafone</c:v>
                  </c:pt>
                </c:lvl>
              </c:multiLvlStrCache>
            </c:multiLvlStrRef>
          </c:cat>
          <c:val>
            <c:numRef>
              <c:f>'Graf 6'!$C$7:$J$7</c:f>
              <c:numCache>
                <c:formatCode>0</c:formatCode>
                <c:ptCount val="8"/>
                <c:pt idx="0">
                  <c:v>99</c:v>
                </c:pt>
                <c:pt idx="1">
                  <c:v>99</c:v>
                </c:pt>
                <c:pt idx="2">
                  <c:v>80</c:v>
                </c:pt>
                <c:pt idx="3">
                  <c:v>80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A-48E8-B524-B267F146F6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5810136"/>
        <c:axId val="615810464"/>
      </c:barChart>
      <c:catAx>
        <c:axId val="615810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5810464"/>
        <c:crosses val="autoZero"/>
        <c:auto val="1"/>
        <c:lblAlgn val="ctr"/>
        <c:lblOffset val="100"/>
        <c:noMultiLvlLbl val="0"/>
      </c:catAx>
      <c:valAx>
        <c:axId val="615810464"/>
        <c:scaling>
          <c:orientation val="minMax"/>
          <c:max val="4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26864173228346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none"/>
        <c:minorTickMark val="none"/>
        <c:tickLblPos val="nextTo"/>
        <c:crossAx val="6158101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7'!$B$6</c:f>
              <c:strCache>
                <c:ptCount val="1"/>
                <c:pt idx="0">
                  <c:v>cena tarifu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7'!$C$4:$H$5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O2</c:v>
                  </c:pt>
                  <c:pt idx="2">
                    <c:v>T-Mobile</c:v>
                  </c:pt>
                  <c:pt idx="4">
                    <c:v>Vodafone</c:v>
                  </c:pt>
                </c:lvl>
              </c:multiLvlStrCache>
            </c:multiLvlStrRef>
          </c:cat>
          <c:val>
            <c:numRef>
              <c:f>'Graf 7'!$C$6:$H$6</c:f>
              <c:numCache>
                <c:formatCode>0</c:formatCode>
                <c:ptCount val="6"/>
                <c:pt idx="0">
                  <c:v>399</c:v>
                </c:pt>
                <c:pt idx="1">
                  <c:v>399</c:v>
                </c:pt>
                <c:pt idx="2">
                  <c:v>265</c:v>
                </c:pt>
                <c:pt idx="3">
                  <c:v>265</c:v>
                </c:pt>
                <c:pt idx="4">
                  <c:v>217.46</c:v>
                </c:pt>
                <c:pt idx="5">
                  <c:v>217.46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DF-40D7-B6D7-6912E8A607FF}"/>
            </c:ext>
          </c:extLst>
        </c:ser>
        <c:ser>
          <c:idx val="1"/>
          <c:order val="1"/>
          <c:tx>
            <c:strRef>
              <c:f>'Graf 7'!$B$7</c:f>
              <c:strCache>
                <c:ptCount val="1"/>
                <c:pt idx="0">
                  <c:v>cena tarifu se slevou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2.7777777777777779E-3"/>
                  <c:y val="0.1111143919510061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DF-40D7-B6D7-6912E8A607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 7'!$C$4:$H$5</c:f>
              <c:multiLvlStrCache>
                <c:ptCount val="6"/>
                <c:lvl>
                  <c:pt idx="0">
                    <c:v>2024</c:v>
                  </c:pt>
                  <c:pt idx="1">
                    <c:v>2025</c:v>
                  </c:pt>
                  <c:pt idx="2">
                    <c:v>2024</c:v>
                  </c:pt>
                  <c:pt idx="3">
                    <c:v>2025</c:v>
                  </c:pt>
                  <c:pt idx="4">
                    <c:v>2024</c:v>
                  </c:pt>
                  <c:pt idx="5">
                    <c:v>2025</c:v>
                  </c:pt>
                </c:lvl>
                <c:lvl>
                  <c:pt idx="0">
                    <c:v>O2</c:v>
                  </c:pt>
                  <c:pt idx="2">
                    <c:v>T-Mobile</c:v>
                  </c:pt>
                  <c:pt idx="4">
                    <c:v>Vodafone</c:v>
                  </c:pt>
                </c:lvl>
              </c:multiLvlStrCache>
            </c:multiLvlStrRef>
          </c:cat>
          <c:val>
            <c:numRef>
              <c:f>'Graf 7'!$C$7:$H$7</c:f>
              <c:numCache>
                <c:formatCode>0</c:formatCode>
                <c:ptCount val="6"/>
                <c:pt idx="0">
                  <c:v>199</c:v>
                </c:pt>
                <c:pt idx="1">
                  <c:v>199</c:v>
                </c:pt>
                <c:pt idx="2">
                  <c:v>65</c:v>
                </c:pt>
                <c:pt idx="3">
                  <c:v>65</c:v>
                </c:pt>
                <c:pt idx="4">
                  <c:v>17.46</c:v>
                </c:pt>
                <c:pt idx="5">
                  <c:v>17.46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DF-40D7-B6D7-6912E8A60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00199304"/>
        <c:axId val="700194712"/>
      </c:barChart>
      <c:catAx>
        <c:axId val="700199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00194712"/>
        <c:crosses val="autoZero"/>
        <c:auto val="1"/>
        <c:lblAlgn val="ctr"/>
        <c:lblOffset val="100"/>
        <c:noMultiLvlLbl val="0"/>
      </c:catAx>
      <c:valAx>
        <c:axId val="700194712"/>
        <c:scaling>
          <c:orientation val="minMax"/>
          <c:max val="4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bg1">
                        <a:lumMod val="50000"/>
                      </a:schemeClr>
                    </a:solidFill>
                  </a:rPr>
                  <a:t>v Kč s DPH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6864173228346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none"/>
        <c:minorTickMark val="none"/>
        <c:tickLblPos val="nextTo"/>
        <c:crossAx val="700199304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'Graf 8'!$B$5</c:f>
              <c:strCache>
                <c:ptCount val="1"/>
                <c:pt idx="0">
                  <c:v>O2</c:v>
                </c:pt>
              </c:strCache>
            </c:strRef>
          </c:tx>
          <c:spPr>
            <a:solidFill>
              <a:srgbClr val="4472C4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8'!$C$4:$F$4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'Graf 8'!$C$5:$F$5</c:f>
              <c:numCache>
                <c:formatCode>0</c:formatCode>
                <c:ptCount val="4"/>
                <c:pt idx="0">
                  <c:v>399</c:v>
                </c:pt>
                <c:pt idx="1">
                  <c:v>449</c:v>
                </c:pt>
                <c:pt idx="2">
                  <c:v>599</c:v>
                </c:pt>
                <c:pt idx="3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5-4BB5-8C08-113CD7FBE256}"/>
            </c:ext>
          </c:extLst>
        </c:ser>
        <c:ser>
          <c:idx val="2"/>
          <c:order val="1"/>
          <c:tx>
            <c:strRef>
              <c:f>'Graf 8'!$B$6</c:f>
              <c:strCache>
                <c:ptCount val="1"/>
                <c:pt idx="0">
                  <c:v>Vodafone </c:v>
                </c:pt>
              </c:strCache>
            </c:strRef>
          </c:tx>
          <c:spPr>
            <a:solidFill>
              <a:srgbClr val="ED7D3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8'!$C$4:$F$4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'Graf 8'!$C$6:$F$6</c:f>
              <c:numCache>
                <c:formatCode>0</c:formatCode>
                <c:ptCount val="4"/>
                <c:pt idx="0">
                  <c:v>359</c:v>
                </c:pt>
                <c:pt idx="1">
                  <c:v>399</c:v>
                </c:pt>
                <c:pt idx="2">
                  <c:v>399</c:v>
                </c:pt>
                <c:pt idx="3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C5-4BB5-8C08-113CD7FBE256}"/>
            </c:ext>
          </c:extLst>
        </c:ser>
        <c:ser>
          <c:idx val="3"/>
          <c:order val="2"/>
          <c:tx>
            <c:strRef>
              <c:f>'Graf 8'!$B$7</c:f>
              <c:strCache>
                <c:ptCount val="1"/>
                <c:pt idx="0">
                  <c:v>T-Mobile </c:v>
                </c:pt>
              </c:strCache>
            </c:strRef>
          </c:tx>
          <c:spPr>
            <a:solidFill>
              <a:srgbClr val="A5A5A5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8'!$C$4:$F$4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'Graf 8'!$C$7:$F$7</c:f>
              <c:numCache>
                <c:formatCode>0</c:formatCode>
                <c:ptCount val="4"/>
                <c:pt idx="0">
                  <c:v>399</c:v>
                </c:pt>
                <c:pt idx="1">
                  <c:v>449</c:v>
                </c:pt>
                <c:pt idx="2">
                  <c:v>449</c:v>
                </c:pt>
                <c:pt idx="3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C5-4BB5-8C08-113CD7FBE256}"/>
            </c:ext>
          </c:extLst>
        </c:ser>
        <c:ser>
          <c:idx val="4"/>
          <c:order val="3"/>
          <c:tx>
            <c:strRef>
              <c:f>'Graf 8'!$B$8</c:f>
              <c:strCache>
                <c:ptCount val="1"/>
                <c:pt idx="0">
                  <c:v>STARNET</c:v>
                </c:pt>
              </c:strCache>
            </c:strRef>
          </c:tx>
          <c:spPr>
            <a:solidFill>
              <a:srgbClr val="FFC000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8'!$C$4:$F$4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'Graf 8'!$C$8:$F$8</c:f>
              <c:numCache>
                <c:formatCode>General</c:formatCode>
                <c:ptCount val="4"/>
                <c:pt idx="0">
                  <c:v>345</c:v>
                </c:pt>
                <c:pt idx="1">
                  <c:v>345</c:v>
                </c:pt>
                <c:pt idx="2">
                  <c:v>345</c:v>
                </c:pt>
                <c:pt idx="3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C5-4BB5-8C08-113CD7FBE256}"/>
            </c:ext>
          </c:extLst>
        </c:ser>
        <c:ser>
          <c:idx val="5"/>
          <c:order val="4"/>
          <c:tx>
            <c:strRef>
              <c:f>'Graf 8'!$B$9</c:f>
              <c:strCache>
                <c:ptCount val="1"/>
                <c:pt idx="0">
                  <c:v>PODA</c:v>
                </c:pt>
              </c:strCache>
            </c:strRef>
          </c:tx>
          <c:spPr>
            <a:solidFill>
              <a:srgbClr val="70AD47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8'!$C$4:$F$4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'Graf 8'!$C$9:$F$9</c:f>
              <c:numCache>
                <c:formatCode>0</c:formatCode>
                <c:ptCount val="4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C5-4BB5-8C08-113CD7FBE25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9444444444444445E-2"/>
              <c:y val="0.312831364829396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9'!$B$5</c:f>
              <c:strCache>
                <c:ptCount val="1"/>
                <c:pt idx="0">
                  <c:v>O2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9'!$C$4:$G$4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9'!$C$5:$G$5</c:f>
              <c:numCache>
                <c:formatCode>0</c:formatCode>
                <c:ptCount val="5"/>
                <c:pt idx="0">
                  <c:v>349</c:v>
                </c:pt>
                <c:pt idx="1">
                  <c:v>349</c:v>
                </c:pt>
                <c:pt idx="2">
                  <c:v>349</c:v>
                </c:pt>
                <c:pt idx="3">
                  <c:v>349</c:v>
                </c:pt>
                <c:pt idx="4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8F-4CCD-9F24-7E081D99D55D}"/>
            </c:ext>
          </c:extLst>
        </c:ser>
        <c:ser>
          <c:idx val="1"/>
          <c:order val="1"/>
          <c:tx>
            <c:strRef>
              <c:f>'Graf 9'!$B$6</c:f>
              <c:strCache>
                <c:ptCount val="1"/>
                <c:pt idx="0">
                  <c:v>Vodafone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9'!$C$4:$G$4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9'!$C$6:$G$6</c:f>
              <c:numCache>
                <c:formatCode>0</c:formatCode>
                <c:ptCount val="5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8F-4CCD-9F24-7E081D99D55D}"/>
            </c:ext>
          </c:extLst>
        </c:ser>
        <c:ser>
          <c:idx val="3"/>
          <c:order val="2"/>
          <c:tx>
            <c:strRef>
              <c:f>'Graf 9'!$B$7</c:f>
              <c:strCache>
                <c:ptCount val="1"/>
                <c:pt idx="0">
                  <c:v>FAYN Telecommunications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9'!$C$4:$G$4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9'!$C$7:$G$7</c:f>
              <c:numCache>
                <c:formatCode>0</c:formatCode>
                <c:ptCount val="5"/>
                <c:pt idx="0">
                  <c:v>29</c:v>
                </c:pt>
                <c:pt idx="1">
                  <c:v>29</c:v>
                </c:pt>
                <c:pt idx="2">
                  <c:v>99</c:v>
                </c:pt>
                <c:pt idx="3">
                  <c:v>99</c:v>
                </c:pt>
                <c:pt idx="4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8F-4CCD-9F24-7E081D99D55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4"/>
        <c:axId val="646596360"/>
        <c:axId val="646598000"/>
      </c:barChart>
      <c:catAx>
        <c:axId val="646596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46598000"/>
        <c:crosses val="autoZero"/>
        <c:auto val="1"/>
        <c:lblAlgn val="ctr"/>
        <c:lblOffset val="100"/>
        <c:noMultiLvlLbl val="0"/>
      </c:catAx>
      <c:valAx>
        <c:axId val="646598000"/>
        <c:scaling>
          <c:orientation val="minMax"/>
          <c:max val="35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v Kč s DPH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1"/>
        <c:majorTickMark val="out"/>
        <c:minorTickMark val="none"/>
        <c:tickLblPos val="nextTo"/>
        <c:crossAx val="646596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5.0925925925925923E-2"/>
          <c:w val="0.93888888888888888"/>
          <c:h val="0.6883165645960921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'Graf 10'!$B$7</c:f>
              <c:strCache>
                <c:ptCount val="1"/>
                <c:pt idx="0">
                  <c:v>index hodnocené ceny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10'!$C$7:$G$7</c:f>
              <c:numCache>
                <c:formatCode>0.00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E2-4CF5-8058-CB3378DA1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5088072"/>
        <c:axId val="635088400"/>
      </c:barChart>
      <c:lineChart>
        <c:grouping val="standard"/>
        <c:varyColors val="0"/>
        <c:ser>
          <c:idx val="0"/>
          <c:order val="0"/>
          <c:tx>
            <c:strRef>
              <c:f>'Graf 10'!$B$5</c:f>
              <c:strCache>
                <c:ptCount val="1"/>
                <c:pt idx="0">
                  <c:v>index spotřebitelských cen (2021=100)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10'!$C$5:$G$5</c:f>
              <c:numCache>
                <c:formatCode>0.00</c:formatCode>
                <c:ptCount val="5"/>
                <c:pt idx="0">
                  <c:v>100</c:v>
                </c:pt>
                <c:pt idx="1">
                  <c:v>115.75859178541492</c:v>
                </c:pt>
                <c:pt idx="2">
                  <c:v>123.72170997485331</c:v>
                </c:pt>
                <c:pt idx="3">
                  <c:v>127.40989103101425</c:v>
                </c:pt>
                <c:pt idx="4">
                  <c:v>130.092204526404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2-4CF5-8058-CB3378DA1FD0}"/>
            </c:ext>
          </c:extLst>
        </c:ser>
        <c:ser>
          <c:idx val="1"/>
          <c:order val="1"/>
          <c:tx>
            <c:strRef>
              <c:f>'Graf 10'!$B$6</c:f>
              <c:strCache>
                <c:ptCount val="1"/>
                <c:pt idx="0">
                  <c:v>index průměrné měsíční mzdy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-7.426924759405075E-2"/>
                  <c:y val="9.7425269757946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2-4AD7-975A-D6F4B555634A}"/>
                </c:ext>
              </c:extLst>
            </c:dLbl>
            <c:dLbl>
              <c:idx val="3"/>
              <c:layout>
                <c:manualLayout>
                  <c:x val="-7.701244813278009E-2"/>
                  <c:y val="3.72361988227628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B2-4AD7-975A-D6F4B55563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10'!$C$4:$G$4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10'!$C$6:$G$6</c:f>
              <c:numCache>
                <c:formatCode>0.00</c:formatCode>
                <c:ptCount val="5"/>
                <c:pt idx="0">
                  <c:v>100</c:v>
                </c:pt>
                <c:pt idx="1">
                  <c:v>104.29999999999984</c:v>
                </c:pt>
                <c:pt idx="2">
                  <c:v>111.80959999999988</c:v>
                </c:pt>
                <c:pt idx="3">
                  <c:v>119.18903359999972</c:v>
                </c:pt>
                <c:pt idx="4">
                  <c:v>127.05550981759954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E2-4CF5-8058-CB3378DA1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088072"/>
        <c:axId val="635088400"/>
      </c:lineChart>
      <c:catAx>
        <c:axId val="63508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35088400"/>
        <c:crosses val="autoZero"/>
        <c:auto val="1"/>
        <c:lblAlgn val="ctr"/>
        <c:lblOffset val="100"/>
        <c:noMultiLvlLbl val="0"/>
      </c:catAx>
      <c:valAx>
        <c:axId val="63508840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635088072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922446934797049"/>
          <c:y val="0.82306914274246512"/>
          <c:w val="0.70835604055717105"/>
          <c:h val="0.14917716869398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445934128078396E-2"/>
          <c:y val="8.707840775657992E-2"/>
          <c:w val="0.90030246399409619"/>
          <c:h val="0.678939683810199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'Graf 11'!$B$7</c:f>
              <c:strCache>
                <c:ptCount val="1"/>
                <c:pt idx="0">
                  <c:v>index hodnocené ceny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11'!$C$7:$G$7</c:f>
              <c:numCache>
                <c:formatCode>0.00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1D-4A74-B4C2-017C56F76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17844040"/>
        <c:axId val="617845352"/>
      </c:barChart>
      <c:lineChart>
        <c:grouping val="standard"/>
        <c:varyColors val="0"/>
        <c:ser>
          <c:idx val="0"/>
          <c:order val="0"/>
          <c:tx>
            <c:strRef>
              <c:f>'Graf 11'!$B$5</c:f>
              <c:strCache>
                <c:ptCount val="1"/>
                <c:pt idx="0">
                  <c:v>korigovaný index ceny podle CPI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11'!$C$5:$G$5</c:f>
              <c:numCache>
                <c:formatCode>0.00</c:formatCode>
                <c:ptCount val="5"/>
                <c:pt idx="0">
                  <c:v>100</c:v>
                </c:pt>
                <c:pt idx="1">
                  <c:v>86.386676321506144</c:v>
                </c:pt>
                <c:pt idx="2">
                  <c:v>80.826558265582662</c:v>
                </c:pt>
                <c:pt idx="3">
                  <c:v>78.48684210526315</c:v>
                </c:pt>
                <c:pt idx="4">
                  <c:v>76.86855670103094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1D-4A74-B4C2-017C56F762AF}"/>
            </c:ext>
          </c:extLst>
        </c:ser>
        <c:ser>
          <c:idx val="1"/>
          <c:order val="1"/>
          <c:tx>
            <c:strRef>
              <c:f>'Graf 11'!$B$6</c:f>
              <c:strCache>
                <c:ptCount val="1"/>
                <c:pt idx="0">
                  <c:v>korigovaný index ceny podle průměrné mzdy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4604111986001744E-2"/>
                  <c:y val="-8.3576115485564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30-47A5-B181-EAC68F6B69B0}"/>
                </c:ext>
              </c:extLst>
            </c:dLbl>
            <c:dLbl>
              <c:idx val="1"/>
              <c:layout>
                <c:manualLayout>
                  <c:x val="-6.7620516185476862E-2"/>
                  <c:y val="-0.109987605715952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5A-477E-B9FB-BF4166477835}"/>
                </c:ext>
              </c:extLst>
            </c:dLbl>
            <c:dLbl>
              <c:idx val="2"/>
              <c:layout>
                <c:manualLayout>
                  <c:x val="-5.4420912985132477E-2"/>
                  <c:y val="-0.15087138008201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1D-4A74-B4C2-017C56F762AF}"/>
                </c:ext>
              </c:extLst>
            </c:dLbl>
            <c:dLbl>
              <c:idx val="3"/>
              <c:layout>
                <c:manualLayout>
                  <c:x val="-5.5752476491177025E-2"/>
                  <c:y val="-0.185121409612553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1D-4A74-B4C2-017C56F762AF}"/>
                </c:ext>
              </c:extLst>
            </c:dLbl>
            <c:dLbl>
              <c:idx val="4"/>
              <c:layout>
                <c:manualLayout>
                  <c:x val="-6.6666666666666763E-2"/>
                  <c:y val="-0.18981481481481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1D-4A74-B4C2-017C56F762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11'!$C$6:$G$6</c:f>
              <c:numCache>
                <c:formatCode>0.00</c:formatCode>
                <c:ptCount val="5"/>
                <c:pt idx="0">
                  <c:v>100</c:v>
                </c:pt>
                <c:pt idx="1">
                  <c:v>95.877277085330931</c:v>
                </c:pt>
                <c:pt idx="2">
                  <c:v>89.437758475122095</c:v>
                </c:pt>
                <c:pt idx="3">
                  <c:v>83.900336280602446</c:v>
                </c:pt>
                <c:pt idx="4">
                  <c:v>78.705756360790375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1D-4A74-B4C2-017C56F76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844040"/>
        <c:axId val="617845352"/>
      </c:lineChart>
      <c:catAx>
        <c:axId val="617844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7845352"/>
        <c:crosses val="autoZero"/>
        <c:auto val="1"/>
        <c:lblAlgn val="ctr"/>
        <c:lblOffset val="100"/>
        <c:noMultiLvlLbl val="0"/>
      </c:catAx>
      <c:valAx>
        <c:axId val="617845352"/>
        <c:scaling>
          <c:orientation val="minMax"/>
          <c:max val="1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crossAx val="61784404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83823399384643"/>
          <c:y val="0.84477131497999203"/>
          <c:w val="0.6484411646367797"/>
          <c:h val="0.146852216389617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12'!$B$5</c:f>
              <c:strCache>
                <c:ptCount val="1"/>
                <c:pt idx="0">
                  <c:v>O2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12'!$C$4:$G$4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12'!$C$5:$G$5</c:f>
              <c:numCache>
                <c:formatCode>General</c:formatCode>
                <c:ptCount val="5"/>
                <c:pt idx="0">
                  <c:v>349</c:v>
                </c:pt>
                <c:pt idx="1">
                  <c:v>349</c:v>
                </c:pt>
                <c:pt idx="2">
                  <c:v>349</c:v>
                </c:pt>
                <c:pt idx="3">
                  <c:v>349</c:v>
                </c:pt>
                <c:pt idx="4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7-4834-8C08-AEC091A4EB78}"/>
            </c:ext>
          </c:extLst>
        </c:ser>
        <c:ser>
          <c:idx val="3"/>
          <c:order val="1"/>
          <c:tx>
            <c:strRef>
              <c:f>'Graf 12'!$B$6</c:f>
              <c:strCache>
                <c:ptCount val="1"/>
                <c:pt idx="0">
                  <c:v>Vodafone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12'!$C$4:$G$4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12'!$C$6:$G$6</c:f>
              <c:numCache>
                <c:formatCode>General</c:formatCode>
                <c:ptCount val="5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87-4834-8C08-AEC091A4EB78}"/>
            </c:ext>
          </c:extLst>
        </c:ser>
        <c:ser>
          <c:idx val="1"/>
          <c:order val="2"/>
          <c:tx>
            <c:strRef>
              <c:f>'Graf 12'!$B$7</c:f>
              <c:strCache>
                <c:ptCount val="1"/>
                <c:pt idx="0">
                  <c:v>FAYN Telecommunications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12'!$C$4:$G$4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12'!$C$7:$G$7</c:f>
              <c:numCache>
                <c:formatCode>General</c:formatCode>
                <c:ptCount val="5"/>
                <c:pt idx="0">
                  <c:v>249</c:v>
                </c:pt>
                <c:pt idx="1">
                  <c:v>249</c:v>
                </c:pt>
                <c:pt idx="2">
                  <c:v>249</c:v>
                </c:pt>
                <c:pt idx="3">
                  <c:v>249</c:v>
                </c:pt>
                <c:pt idx="4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87-4834-8C08-AEC091A4E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646596360"/>
        <c:axId val="646598000"/>
      </c:barChart>
      <c:catAx>
        <c:axId val="646596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46598000"/>
        <c:crosses val="autoZero"/>
        <c:auto val="1"/>
        <c:lblAlgn val="ctr"/>
        <c:lblOffset val="100"/>
        <c:noMultiLvlLbl val="0"/>
      </c:catAx>
      <c:valAx>
        <c:axId val="646598000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 s</a:t>
                </a:r>
                <a:r>
                  <a:rPr lang="cs-CZ" baseline="0">
                    <a:solidFill>
                      <a:schemeClr val="bg1">
                        <a:lumMod val="50000"/>
                      </a:schemeClr>
                    </a:solidFill>
                  </a:rPr>
                  <a:t> DPH</a:t>
                </a:r>
                <a:endParaRPr lang="cs-CZ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6666666666666666E-2"/>
              <c:y val="0.327607903178769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4659636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368045543602824"/>
          <c:y val="0.86550466985822649"/>
          <c:w val="0.80550293889320168"/>
          <c:h val="0.107402929819102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05336832895887"/>
          <c:y val="5.0925925925925923E-2"/>
          <c:w val="0.83339107611548557"/>
          <c:h val="0.624079906678331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13'!$B$5</c:f>
              <c:strCache>
                <c:ptCount val="1"/>
                <c:pt idx="0">
                  <c:v>průměrná cena právnické osoby (Kč/min.)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FFFFFF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13'!$G$4:$M$4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13'!$G$5:$M$5</c:f>
              <c:numCache>
                <c:formatCode>0.00</c:formatCode>
                <c:ptCount val="5"/>
                <c:pt idx="0">
                  <c:v>1.0666922630778937</c:v>
                </c:pt>
                <c:pt idx="1">
                  <c:v>0.93286427134677019</c:v>
                </c:pt>
                <c:pt idx="2">
                  <c:v>0.95984356892205591</c:v>
                </c:pt>
                <c:pt idx="3">
                  <c:v>0.73313408111753342</c:v>
                </c:pt>
                <c:pt idx="4">
                  <c:v>0.7147359050476183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95-42C5-BE9F-8984AFF940C4}"/>
            </c:ext>
          </c:extLst>
        </c:ser>
        <c:ser>
          <c:idx val="1"/>
          <c:order val="1"/>
          <c:tx>
            <c:strRef>
              <c:f>'Graf 13'!$B$6</c:f>
              <c:strCache>
                <c:ptCount val="1"/>
                <c:pt idx="0">
                  <c:v>průměrná cena fyzické osoby (Kč/min.)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70C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13'!$G$4:$M$4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13'!$G$6:$M$6</c:f>
              <c:numCache>
                <c:formatCode>0.00</c:formatCode>
                <c:ptCount val="5"/>
                <c:pt idx="0">
                  <c:v>0.23501397843543273</c:v>
                </c:pt>
                <c:pt idx="1">
                  <c:v>0.20746591010729773</c:v>
                </c:pt>
                <c:pt idx="2">
                  <c:v>0.24203655926631337</c:v>
                </c:pt>
                <c:pt idx="3">
                  <c:v>0.26072843679805752</c:v>
                </c:pt>
                <c:pt idx="4">
                  <c:v>0.27652233209064536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95-42C5-BE9F-8984AFF940C4}"/>
            </c:ext>
          </c:extLst>
        </c:ser>
        <c:ser>
          <c:idx val="2"/>
          <c:order val="2"/>
          <c:tx>
            <c:strRef>
              <c:f>'Graf 13'!$B$7</c:f>
              <c:strCache>
                <c:ptCount val="1"/>
                <c:pt idx="0">
                  <c:v>průměrná cena celkem (Kč/min.)</c:v>
                </c:pt>
              </c:strCache>
            </c:strRef>
          </c:tx>
          <c:spPr>
            <a:solidFill>
              <a:srgbClr val="FF875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FFFFFF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rgbClr val="96969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'Graf 13'!$G$4:$M$4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13'!$G$7:$M$7</c:f>
              <c:numCache>
                <c:formatCode>0.00</c:formatCode>
                <c:ptCount val="5"/>
                <c:pt idx="0">
                  <c:v>0.57238207275859776</c:v>
                </c:pt>
                <c:pt idx="1">
                  <c:v>0.52161361500544923</c:v>
                </c:pt>
                <c:pt idx="2">
                  <c:v>0.53692825305207936</c:v>
                </c:pt>
                <c:pt idx="3">
                  <c:v>0.53661836635957805</c:v>
                </c:pt>
                <c:pt idx="4">
                  <c:v>0.54309269662691384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95-42C5-BE9F-8984AFF940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19595680"/>
        <c:axId val="519595352"/>
      </c:barChart>
      <c:catAx>
        <c:axId val="51959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C0C0C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777777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519595352"/>
        <c:crosses val="autoZero"/>
        <c:auto val="1"/>
        <c:lblAlgn val="ctr"/>
        <c:lblOffset val="100"/>
        <c:noMultiLvlLbl val="0"/>
      </c:catAx>
      <c:valAx>
        <c:axId val="519595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EEEEE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777777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cs-CZ">
                    <a:solidFill>
                      <a:srgbClr val="777777"/>
                    </a:solidFill>
                  </a:rPr>
                  <a:t>Kč/min. bez DPH</a:t>
                </a:r>
              </a:p>
            </c:rich>
          </c:tx>
          <c:layout>
            <c:manualLayout>
              <c:xMode val="edge"/>
              <c:yMode val="edge"/>
              <c:x val="2.2259321090706734E-3"/>
              <c:y val="0.253147332222457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777777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777777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51959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683245844269467E-2"/>
          <c:y val="0.74536818314377373"/>
          <c:w val="0.89689041994750651"/>
          <c:h val="0.226854039078448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14'!$B$5</c:f>
              <c:strCache>
                <c:ptCount val="1"/>
                <c:pt idx="0">
                  <c:v>20 Mbit/s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14'!$C$4:$G$4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14'!$C$5:$G$5</c:f>
              <c:numCache>
                <c:formatCode>General</c:formatCode>
                <c:ptCount val="5"/>
                <c:pt idx="0">
                  <c:v>399</c:v>
                </c:pt>
                <c:pt idx="1">
                  <c:v>449</c:v>
                </c:pt>
                <c:pt idx="2">
                  <c:v>449</c:v>
                </c:pt>
                <c:pt idx="3">
                  <c:v>599</c:v>
                </c:pt>
                <c:pt idx="4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3E-4AE0-9869-F1EFBD66CE5A}"/>
            </c:ext>
          </c:extLst>
        </c:ser>
        <c:ser>
          <c:idx val="1"/>
          <c:order val="1"/>
          <c:tx>
            <c:strRef>
              <c:f>'Graf 14'!$B$6</c:f>
              <c:strCache>
                <c:ptCount val="1"/>
                <c:pt idx="0">
                  <c:v>100 Mbit/s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14'!$C$4:$G$4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14'!$C$6:$G$6</c:f>
              <c:numCache>
                <c:formatCode>General</c:formatCode>
                <c:ptCount val="5"/>
                <c:pt idx="0">
                  <c:v>599</c:v>
                </c:pt>
                <c:pt idx="1">
                  <c:v>649</c:v>
                </c:pt>
                <c:pt idx="2">
                  <c:v>649</c:v>
                </c:pt>
                <c:pt idx="3">
                  <c:v>599</c:v>
                </c:pt>
                <c:pt idx="4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3E-4AE0-9869-F1EFBD66CE5A}"/>
            </c:ext>
          </c:extLst>
        </c:ser>
        <c:ser>
          <c:idx val="2"/>
          <c:order val="2"/>
          <c:tx>
            <c:strRef>
              <c:f>'Graf 14'!$B$7</c:f>
              <c:strCache>
                <c:ptCount val="1"/>
                <c:pt idx="0">
                  <c:v>1000 Mbit/s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14'!$C$4:$G$4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14'!$C$7:$G$7</c:f>
              <c:numCache>
                <c:formatCode>General</c:formatCode>
                <c:ptCount val="5"/>
                <c:pt idx="0">
                  <c:v>799</c:v>
                </c:pt>
                <c:pt idx="1">
                  <c:v>849</c:v>
                </c:pt>
                <c:pt idx="2">
                  <c:v>849</c:v>
                </c:pt>
                <c:pt idx="3">
                  <c:v>699</c:v>
                </c:pt>
                <c:pt idx="4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3E-4AE0-9869-F1EFBD66CE5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1111111111111112E-2"/>
              <c:y val="0.31746099445902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15'!$B$5</c:f>
              <c:strCache>
                <c:ptCount val="1"/>
                <c:pt idx="0">
                  <c:v>20 Mbit/s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15'!$C$4:$G$4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15'!$C$5:$G$5</c:f>
              <c:numCache>
                <c:formatCode>General</c:formatCode>
                <c:ptCount val="5"/>
                <c:pt idx="0">
                  <c:v>399</c:v>
                </c:pt>
                <c:pt idx="1">
                  <c:v>399</c:v>
                </c:pt>
                <c:pt idx="2">
                  <c:v>449</c:v>
                </c:pt>
                <c:pt idx="3">
                  <c:v>449</c:v>
                </c:pt>
                <c:pt idx="4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8-4AEB-8BB7-3D3D6F15CE03}"/>
            </c:ext>
          </c:extLst>
        </c:ser>
        <c:ser>
          <c:idx val="1"/>
          <c:order val="1"/>
          <c:tx>
            <c:strRef>
              <c:f>'Graf 15'!$B$6</c:f>
              <c:strCache>
                <c:ptCount val="1"/>
                <c:pt idx="0">
                  <c:v>100 Mbit/s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15'!$C$4:$G$4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15'!$C$6:$G$6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649</c:v>
                </c:pt>
                <c:pt idx="3">
                  <c:v>649</c:v>
                </c:pt>
                <c:pt idx="4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78-4AEB-8BB7-3D3D6F15CE03}"/>
            </c:ext>
          </c:extLst>
        </c:ser>
        <c:ser>
          <c:idx val="2"/>
          <c:order val="2"/>
          <c:tx>
            <c:strRef>
              <c:f>'Graf 15'!$B$7</c:f>
              <c:strCache>
                <c:ptCount val="1"/>
                <c:pt idx="0">
                  <c:v>1000 Mbit/s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15'!$C$4:$G$4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15'!$C$7:$G$7</c:f>
              <c:numCache>
                <c:formatCode>General</c:formatCode>
                <c:ptCount val="5"/>
                <c:pt idx="0">
                  <c:v>799</c:v>
                </c:pt>
                <c:pt idx="1">
                  <c:v>599</c:v>
                </c:pt>
                <c:pt idx="2">
                  <c:v>649</c:v>
                </c:pt>
                <c:pt idx="3">
                  <c:v>649</c:v>
                </c:pt>
                <c:pt idx="4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78-4AEB-8BB7-3D3D6F15CE0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3888888888888888E-2"/>
              <c:y val="0.32209062408865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16'!$B$5</c:f>
              <c:strCache>
                <c:ptCount val="1"/>
                <c:pt idx="0">
                  <c:v>20 Mbit/s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16'!$C$4:$G$4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16'!$C$5:$G$5</c:f>
              <c:numCache>
                <c:formatCode>General</c:formatCode>
                <c:ptCount val="5"/>
                <c:pt idx="0">
                  <c:v>399</c:v>
                </c:pt>
                <c:pt idx="1">
                  <c:v>399</c:v>
                </c:pt>
                <c:pt idx="2">
                  <c:v>449</c:v>
                </c:pt>
                <c:pt idx="3">
                  <c:v>449</c:v>
                </c:pt>
                <c:pt idx="4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D-4BEF-9801-7B2BEC3D1B60}"/>
            </c:ext>
          </c:extLst>
        </c:ser>
        <c:ser>
          <c:idx val="1"/>
          <c:order val="1"/>
          <c:tx>
            <c:strRef>
              <c:f>'Graf 16'!$B$6</c:f>
              <c:strCache>
                <c:ptCount val="1"/>
                <c:pt idx="0">
                  <c:v>100 Mbit/s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16'!$C$4:$G$4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16'!$C$6:$G$6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649</c:v>
                </c:pt>
                <c:pt idx="3">
                  <c:v>649</c:v>
                </c:pt>
                <c:pt idx="4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D-4BEF-9801-7B2BEC3D1B60}"/>
            </c:ext>
          </c:extLst>
        </c:ser>
        <c:ser>
          <c:idx val="2"/>
          <c:order val="2"/>
          <c:tx>
            <c:strRef>
              <c:f>'Graf 16'!$B$7</c:f>
              <c:strCache>
                <c:ptCount val="1"/>
                <c:pt idx="0">
                  <c:v>1000 Mbit/s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16'!$C$4:$G$4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16'!$C$7:$G$7</c:f>
              <c:numCache>
                <c:formatCode>General</c:formatCode>
                <c:ptCount val="5"/>
                <c:pt idx="0">
                  <c:v>899</c:v>
                </c:pt>
                <c:pt idx="1">
                  <c:v>899</c:v>
                </c:pt>
                <c:pt idx="2">
                  <c:v>749</c:v>
                </c:pt>
                <c:pt idx="3">
                  <c:v>749</c:v>
                </c:pt>
                <c:pt idx="4">
                  <c:v>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BD-4BEF-9801-7B2BEC3D1B6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8.3333333333333332E-3"/>
              <c:y val="0.31746099445902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17'!$B$5</c:f>
              <c:strCache>
                <c:ptCount val="1"/>
                <c:pt idx="0">
                  <c:v>50 Mbit/s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17'!$C$4:$G$4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17'!$C$5:$G$5</c:f>
              <c:numCache>
                <c:formatCode>General</c:formatCode>
                <c:ptCount val="5"/>
                <c:pt idx="0">
                  <c:v>345</c:v>
                </c:pt>
                <c:pt idx="1">
                  <c:v>345</c:v>
                </c:pt>
                <c:pt idx="2">
                  <c:v>345</c:v>
                </c:pt>
                <c:pt idx="3">
                  <c:v>345</c:v>
                </c:pt>
                <c:pt idx="4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1-4C2B-9294-CBFB5ABDA1DF}"/>
            </c:ext>
          </c:extLst>
        </c:ser>
        <c:ser>
          <c:idx val="2"/>
          <c:order val="1"/>
          <c:tx>
            <c:strRef>
              <c:f>'Graf 17'!$B$6</c:f>
              <c:strCache>
                <c:ptCount val="1"/>
                <c:pt idx="0">
                  <c:v>100 Mbit/s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17'!$C$4:$G$4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17'!$C$6:$G$6</c:f>
              <c:numCache>
                <c:formatCode>General</c:formatCode>
                <c:ptCount val="5"/>
                <c:pt idx="0">
                  <c:v>345</c:v>
                </c:pt>
                <c:pt idx="1">
                  <c:v>345</c:v>
                </c:pt>
                <c:pt idx="2">
                  <c:v>345</c:v>
                </c:pt>
                <c:pt idx="3">
                  <c:v>345</c:v>
                </c:pt>
                <c:pt idx="4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1-4C2B-9294-CBFB5ABDA1DF}"/>
            </c:ext>
          </c:extLst>
        </c:ser>
        <c:ser>
          <c:idx val="3"/>
          <c:order val="2"/>
          <c:tx>
            <c:strRef>
              <c:f>'Graf 17'!$B$7</c:f>
              <c:strCache>
                <c:ptCount val="1"/>
                <c:pt idx="0">
                  <c:v>1000 Mbit/s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17'!$C$4:$G$4</c:f>
              <c:numCache>
                <c:formatCode>m/d/yyyy</c:formatCode>
                <c:ptCount val="5"/>
                <c:pt idx="0">
                  <c:v>44561</c:v>
                </c:pt>
                <c:pt idx="1">
                  <c:v>44926</c:v>
                </c:pt>
                <c:pt idx="2">
                  <c:v>45291</c:v>
                </c:pt>
                <c:pt idx="3">
                  <c:v>45657</c:v>
                </c:pt>
                <c:pt idx="4">
                  <c:v>46022</c:v>
                </c:pt>
              </c:numCache>
            </c:numRef>
          </c:cat>
          <c:val>
            <c:numRef>
              <c:f>'Graf 17'!$C$7:$G$7</c:f>
              <c:numCache>
                <c:formatCode>General</c:formatCode>
                <c:ptCount val="5"/>
                <c:pt idx="0">
                  <c:v>585</c:v>
                </c:pt>
                <c:pt idx="1">
                  <c:v>585</c:v>
                </c:pt>
                <c:pt idx="2">
                  <c:v>585</c:v>
                </c:pt>
                <c:pt idx="3">
                  <c:v>585</c:v>
                </c:pt>
                <c:pt idx="4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1-4C2B-9294-CBFB5ABDA1D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9444444444444445E-2"/>
              <c:y val="0.31746099445902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'Graf 18'!$B$5</c:f>
              <c:strCache>
                <c:ptCount val="1"/>
                <c:pt idx="0">
                  <c:v>O2 -100 Mbit/s bez limitu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18'!$C$4:$G$4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18'!$C$5:$G$5</c:f>
              <c:numCache>
                <c:formatCode>General</c:formatCode>
                <c:ptCount val="5"/>
                <c:pt idx="0">
                  <c:v>599</c:v>
                </c:pt>
                <c:pt idx="1">
                  <c:v>649</c:v>
                </c:pt>
                <c:pt idx="2">
                  <c:v>649</c:v>
                </c:pt>
                <c:pt idx="3">
                  <c:v>599</c:v>
                </c:pt>
                <c:pt idx="4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6-463F-8556-824F1A458EE5}"/>
            </c:ext>
          </c:extLst>
        </c:ser>
        <c:ser>
          <c:idx val="3"/>
          <c:order val="1"/>
          <c:tx>
            <c:strRef>
              <c:f>'Graf 18'!$B$6</c:f>
              <c:strCache>
                <c:ptCount val="1"/>
                <c:pt idx="0">
                  <c:v>Vodafone - 100 Mbit/s bez limitu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18'!$C$4:$G$4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18'!$C$6:$G$6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399</c:v>
                </c:pt>
                <c:pt idx="3">
                  <c:v>399</c:v>
                </c:pt>
                <c:pt idx="4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6-463F-8556-824F1A458EE5}"/>
            </c:ext>
          </c:extLst>
        </c:ser>
        <c:ser>
          <c:idx val="4"/>
          <c:order val="2"/>
          <c:tx>
            <c:strRef>
              <c:f>'Graf 18'!$B$7</c:f>
              <c:strCache>
                <c:ptCount val="1"/>
                <c:pt idx="0">
                  <c:v>T-Mobile - 100 Mbit/s bez limitu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'Graf 18'!$C$4:$G$4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18'!$C$7:$G$7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599</c:v>
                </c:pt>
                <c:pt idx="3">
                  <c:v>649</c:v>
                </c:pt>
                <c:pt idx="4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C6-463F-8556-824F1A458EE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3888888888888888E-2"/>
              <c:y val="0.242807669874599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30883639545058"/>
          <c:y val="5.0925925925925923E-2"/>
          <c:w val="0.80213560804899386"/>
          <c:h val="0.618986949547973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19'!$C$4</c:f>
              <c:strCache>
                <c:ptCount val="1"/>
                <c:pt idx="0">
                  <c:v>CZK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1"/>
              </a:solidFill>
              <a:ln w="9525" cap="flat" cmpd="sng" algn="ctr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0E-42DF-83BC-E9BBEE136C1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/>
              </a:solidFill>
              <a:ln w="9525" cap="flat" cmpd="sng" algn="ctr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01-41B3-9A7D-960A48E16C6E}"/>
              </c:ext>
            </c:extLst>
          </c:dPt>
          <c:cat>
            <c:strRef>
              <c:f>'Graf 19'!$B$5:$B$32</c:f>
              <c:strCache>
                <c:ptCount val="27"/>
                <c:pt idx="0">
                  <c:v>Romania</c:v>
                </c:pt>
                <c:pt idx="1">
                  <c:v>Croatia</c:v>
                </c:pt>
                <c:pt idx="2">
                  <c:v>Lithuania</c:v>
                </c:pt>
                <c:pt idx="3">
                  <c:v>Bulgaria</c:v>
                </c:pt>
                <c:pt idx="4">
                  <c:v>Portugal</c:v>
                </c:pt>
                <c:pt idx="5">
                  <c:v>Slovakia</c:v>
                </c:pt>
                <c:pt idx="6">
                  <c:v>Poland</c:v>
                </c:pt>
                <c:pt idx="7">
                  <c:v>Hungary</c:v>
                </c:pt>
                <c:pt idx="8">
                  <c:v>Latvia</c:v>
                </c:pt>
                <c:pt idx="9">
                  <c:v>Estonia</c:v>
                </c:pt>
                <c:pt idx="10">
                  <c:v>Spain</c:v>
                </c:pt>
                <c:pt idx="11">
                  <c:v>Czech Republic</c:v>
                </c:pt>
                <c:pt idx="12">
                  <c:v>Greece</c:v>
                </c:pt>
                <c:pt idx="13">
                  <c:v>Malta</c:v>
                </c:pt>
                <c:pt idx="14">
                  <c:v>Austria</c:v>
                </c:pt>
                <c:pt idx="15">
                  <c:v>Italy</c:v>
                </c:pt>
                <c:pt idx="16">
                  <c:v>Germany</c:v>
                </c:pt>
                <c:pt idx="17">
                  <c:v>France</c:v>
                </c:pt>
                <c:pt idx="18">
                  <c:v>Ireland</c:v>
                </c:pt>
                <c:pt idx="19">
                  <c:v>Slovenia</c:v>
                </c:pt>
                <c:pt idx="20">
                  <c:v>Netherlands</c:v>
                </c:pt>
                <c:pt idx="21">
                  <c:v>Belgium</c:v>
                </c:pt>
                <c:pt idx="22">
                  <c:v>Denmark</c:v>
                </c:pt>
                <c:pt idx="23">
                  <c:v>Finland</c:v>
                </c:pt>
                <c:pt idx="24">
                  <c:v>Cyprus</c:v>
                </c:pt>
                <c:pt idx="25">
                  <c:v>Luxembourg</c:v>
                </c:pt>
                <c:pt idx="26">
                  <c:v>Sweden</c:v>
                </c:pt>
              </c:strCache>
            </c:strRef>
          </c:cat>
          <c:val>
            <c:numRef>
              <c:f>'Graf 19'!$C$5:$C$32</c:f>
              <c:numCache>
                <c:formatCode>0.00</c:formatCode>
                <c:ptCount val="28"/>
                <c:pt idx="0">
                  <c:v>151.16999999999999</c:v>
                </c:pt>
                <c:pt idx="1">
                  <c:v>185.85531243647719</c:v>
                </c:pt>
                <c:pt idx="2">
                  <c:v>223.227028432476</c:v>
                </c:pt>
                <c:pt idx="3">
                  <c:v>331.01345388009952</c:v>
                </c:pt>
                <c:pt idx="4">
                  <c:v>376.2253288187797</c:v>
                </c:pt>
                <c:pt idx="5">
                  <c:v>385.25473671043039</c:v>
                </c:pt>
                <c:pt idx="6">
                  <c:v>387.72568774443198</c:v>
                </c:pt>
                <c:pt idx="7">
                  <c:v>387.89745969627268</c:v>
                </c:pt>
                <c:pt idx="8">
                  <c:v>438.92955028857637</c:v>
                </c:pt>
                <c:pt idx="9">
                  <c:v>476.55208317045435</c:v>
                </c:pt>
                <c:pt idx="10">
                  <c:v>500.37968732897701</c:v>
                </c:pt>
                <c:pt idx="11">
                  <c:v>599</c:v>
                </c:pt>
                <c:pt idx="12">
                  <c:v>699.77911160293024</c:v>
                </c:pt>
                <c:pt idx="13">
                  <c:v>702.03646357584296</c:v>
                </c:pt>
                <c:pt idx="14">
                  <c:v>749.9424887787676</c:v>
                </c:pt>
                <c:pt idx="15">
                  <c:v>749.9424887787676</c:v>
                </c:pt>
                <c:pt idx="16">
                  <c:v>826.19082208604027</c:v>
                </c:pt>
                <c:pt idx="17">
                  <c:v>852.52659510335502</c:v>
                </c:pt>
                <c:pt idx="18">
                  <c:v>877.60828369127353</c:v>
                </c:pt>
                <c:pt idx="19">
                  <c:v>975.67768607003541</c:v>
                </c:pt>
                <c:pt idx="20">
                  <c:v>990.72669922278658</c:v>
                </c:pt>
                <c:pt idx="21">
                  <c:v>1003.0167266308669</c:v>
                </c:pt>
                <c:pt idx="22">
                  <c:v>1005.2292885094382</c:v>
                </c:pt>
                <c:pt idx="23">
                  <c:v>1015.0559371530677</c:v>
                </c:pt>
                <c:pt idx="24">
                  <c:v>1040.8900763986239</c:v>
                </c:pt>
                <c:pt idx="25">
                  <c:v>1304.2478065717696</c:v>
                </c:pt>
                <c:pt idx="26">
                  <c:v>1314.7704643939473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0E-42DF-83BC-E9BBEE136C19}"/>
            </c:ext>
          </c:extLst>
        </c:ser>
        <c:ser>
          <c:idx val="1"/>
          <c:order val="1"/>
          <c:tx>
            <c:strRef>
              <c:f>'Graf 19'!$D$4</c:f>
              <c:strCache>
                <c:ptCount val="1"/>
                <c:pt idx="0">
                  <c:v>PPP CZK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9525" cap="flat" cmpd="sng" algn="ctr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0E-42DF-83BC-E9BBEE136C1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9525" cap="flat" cmpd="sng" algn="ctr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001-41B3-9A7D-960A48E16C6E}"/>
              </c:ext>
            </c:extLst>
          </c:dPt>
          <c:cat>
            <c:strRef>
              <c:f>'Graf 19'!$B$5:$B$32</c:f>
              <c:strCache>
                <c:ptCount val="27"/>
                <c:pt idx="0">
                  <c:v>Romania</c:v>
                </c:pt>
                <c:pt idx="1">
                  <c:v>Croatia</c:v>
                </c:pt>
                <c:pt idx="2">
                  <c:v>Lithuania</c:v>
                </c:pt>
                <c:pt idx="3">
                  <c:v>Bulgaria</c:v>
                </c:pt>
                <c:pt idx="4">
                  <c:v>Portugal</c:v>
                </c:pt>
                <c:pt idx="5">
                  <c:v>Slovakia</c:v>
                </c:pt>
                <c:pt idx="6">
                  <c:v>Poland</c:v>
                </c:pt>
                <c:pt idx="7">
                  <c:v>Hungary</c:v>
                </c:pt>
                <c:pt idx="8">
                  <c:v>Latvia</c:v>
                </c:pt>
                <c:pt idx="9">
                  <c:v>Estonia</c:v>
                </c:pt>
                <c:pt idx="10">
                  <c:v>Spain</c:v>
                </c:pt>
                <c:pt idx="11">
                  <c:v>Czech Republic</c:v>
                </c:pt>
                <c:pt idx="12">
                  <c:v>Greece</c:v>
                </c:pt>
                <c:pt idx="13">
                  <c:v>Malta</c:v>
                </c:pt>
                <c:pt idx="14">
                  <c:v>Austria</c:v>
                </c:pt>
                <c:pt idx="15">
                  <c:v>Italy</c:v>
                </c:pt>
                <c:pt idx="16">
                  <c:v>Germany</c:v>
                </c:pt>
                <c:pt idx="17">
                  <c:v>France</c:v>
                </c:pt>
                <c:pt idx="18">
                  <c:v>Ireland</c:v>
                </c:pt>
                <c:pt idx="19">
                  <c:v>Slovenia</c:v>
                </c:pt>
                <c:pt idx="20">
                  <c:v>Netherlands</c:v>
                </c:pt>
                <c:pt idx="21">
                  <c:v>Belgium</c:v>
                </c:pt>
                <c:pt idx="22">
                  <c:v>Denmark</c:v>
                </c:pt>
                <c:pt idx="23">
                  <c:v>Finland</c:v>
                </c:pt>
                <c:pt idx="24">
                  <c:v>Cyprus</c:v>
                </c:pt>
                <c:pt idx="25">
                  <c:v>Luxembourg</c:v>
                </c:pt>
                <c:pt idx="26">
                  <c:v>Sweden</c:v>
                </c:pt>
              </c:strCache>
            </c:strRef>
          </c:cat>
          <c:val>
            <c:numRef>
              <c:f>'Graf 19'!$D$5:$D$32</c:f>
              <c:numCache>
                <c:formatCode>0.00</c:formatCode>
                <c:ptCount val="28"/>
                <c:pt idx="0">
                  <c:v>338.99</c:v>
                </c:pt>
                <c:pt idx="1">
                  <c:v>347.60092437977983</c:v>
                </c:pt>
                <c:pt idx="2">
                  <c:v>390.20887051942344</c:v>
                </c:pt>
                <c:pt idx="3">
                  <c:v>790.54942618467408</c:v>
                </c:pt>
                <c:pt idx="4">
                  <c:v>617.04904021952848</c:v>
                </c:pt>
                <c:pt idx="5">
                  <c:v>648.56629704252759</c:v>
                </c:pt>
                <c:pt idx="6">
                  <c:v>747.84203047806636</c:v>
                </c:pt>
                <c:pt idx="7">
                  <c:v>771.21417545508734</c:v>
                </c:pt>
                <c:pt idx="8">
                  <c:v>765.44685643105504</c:v>
                </c:pt>
                <c:pt idx="9">
                  <c:v>679.73664326804692</c:v>
                </c:pt>
                <c:pt idx="10">
                  <c:v>785.16729953390711</c:v>
                </c:pt>
                <c:pt idx="11">
                  <c:v>964.98926398278763</c:v>
                </c:pt>
                <c:pt idx="12">
                  <c:v>1161.1182411660916</c:v>
                </c:pt>
                <c:pt idx="13">
                  <c:v>1093.0660823547951</c:v>
                </c:pt>
                <c:pt idx="14">
                  <c:v>947.80961209586019</c:v>
                </c:pt>
                <c:pt idx="15">
                  <c:v>1096.8463391151051</c:v>
                </c:pt>
                <c:pt idx="16">
                  <c:v>1084.661892203251</c:v>
                </c:pt>
                <c:pt idx="17">
                  <c:v>1093.3330619298226</c:v>
                </c:pt>
                <c:pt idx="18">
                  <c:v>906.55774509818912</c:v>
                </c:pt>
                <c:pt idx="19">
                  <c:v>1542.7935354850993</c:v>
                </c:pt>
                <c:pt idx="20">
                  <c:v>1218.1835129493998</c:v>
                </c:pt>
                <c:pt idx="21">
                  <c:v>1227.629068276327</c:v>
                </c:pt>
                <c:pt idx="22">
                  <c:v>1002.5242093272329</c:v>
                </c:pt>
                <c:pt idx="23">
                  <c:v>1172.6927858921226</c:v>
                </c:pt>
                <c:pt idx="24">
                  <c:v>1599.9695774364338</c:v>
                </c:pt>
                <c:pt idx="25">
                  <c:v>1400.2885705782971</c:v>
                </c:pt>
                <c:pt idx="26">
                  <c:v>1601.7119729522528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0E-42DF-83BC-E9BBEE13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lineChart>
        <c:grouping val="standard"/>
        <c:varyColors val="0"/>
        <c:ser>
          <c:idx val="2"/>
          <c:order val="2"/>
          <c:tx>
            <c:strRef>
              <c:f>'Graf 19'!$F$4</c:f>
              <c:strCache>
                <c:ptCount val="1"/>
                <c:pt idx="0">
                  <c:v>Průměr EU
 v CZK</c:v>
                </c:pt>
              </c:strCache>
            </c:strRef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alpha val="86000"/>
                </a:schemeClr>
              </a:solidFill>
              <a:ln>
                <a:noFill/>
              </a:ln>
              <a:effectLst/>
            </c:spPr>
          </c:marker>
          <c:cat>
            <c:strRef>
              <c:f>'Graf 19'!$B$5:$B$32</c:f>
              <c:strCache>
                <c:ptCount val="27"/>
                <c:pt idx="0">
                  <c:v>Romania</c:v>
                </c:pt>
                <c:pt idx="1">
                  <c:v>Croatia</c:v>
                </c:pt>
                <c:pt idx="2">
                  <c:v>Lithuania</c:v>
                </c:pt>
                <c:pt idx="3">
                  <c:v>Bulgaria</c:v>
                </c:pt>
                <c:pt idx="4">
                  <c:v>Portugal</c:v>
                </c:pt>
                <c:pt idx="5">
                  <c:v>Slovakia</c:v>
                </c:pt>
                <c:pt idx="6">
                  <c:v>Poland</c:v>
                </c:pt>
                <c:pt idx="7">
                  <c:v>Hungary</c:v>
                </c:pt>
                <c:pt idx="8">
                  <c:v>Latvia</c:v>
                </c:pt>
                <c:pt idx="9">
                  <c:v>Estonia</c:v>
                </c:pt>
                <c:pt idx="10">
                  <c:v>Spain</c:v>
                </c:pt>
                <c:pt idx="11">
                  <c:v>Czech Republic</c:v>
                </c:pt>
                <c:pt idx="12">
                  <c:v>Greece</c:v>
                </c:pt>
                <c:pt idx="13">
                  <c:v>Malta</c:v>
                </c:pt>
                <c:pt idx="14">
                  <c:v>Austria</c:v>
                </c:pt>
                <c:pt idx="15">
                  <c:v>Italy</c:v>
                </c:pt>
                <c:pt idx="16">
                  <c:v>Germany</c:v>
                </c:pt>
                <c:pt idx="17">
                  <c:v>France</c:v>
                </c:pt>
                <c:pt idx="18">
                  <c:v>Ireland</c:v>
                </c:pt>
                <c:pt idx="19">
                  <c:v>Slovenia</c:v>
                </c:pt>
                <c:pt idx="20">
                  <c:v>Netherlands</c:v>
                </c:pt>
                <c:pt idx="21">
                  <c:v>Belgium</c:v>
                </c:pt>
                <c:pt idx="22">
                  <c:v>Denmark</c:v>
                </c:pt>
                <c:pt idx="23">
                  <c:v>Finland</c:v>
                </c:pt>
                <c:pt idx="24">
                  <c:v>Cyprus</c:v>
                </c:pt>
                <c:pt idx="25">
                  <c:v>Luxembourg</c:v>
                </c:pt>
                <c:pt idx="26">
                  <c:v>Sweden</c:v>
                </c:pt>
              </c:strCache>
            </c:strRef>
          </c:cat>
          <c:val>
            <c:numRef>
              <c:f>'Graf 19'!$F$5:$F$32</c:f>
              <c:numCache>
                <c:formatCode>0.00</c:formatCode>
                <c:ptCount val="28"/>
                <c:pt idx="0">
                  <c:v>687.07</c:v>
                </c:pt>
                <c:pt idx="1">
                  <c:v>687.06934138377562</c:v>
                </c:pt>
                <c:pt idx="2">
                  <c:v>687.06934138377562</c:v>
                </c:pt>
                <c:pt idx="3">
                  <c:v>687.06934138377562</c:v>
                </c:pt>
                <c:pt idx="4">
                  <c:v>687.06934138377562</c:v>
                </c:pt>
                <c:pt idx="5">
                  <c:v>687.06934138377562</c:v>
                </c:pt>
                <c:pt idx="6">
                  <c:v>687.06934138377562</c:v>
                </c:pt>
                <c:pt idx="7">
                  <c:v>687.06934138377562</c:v>
                </c:pt>
                <c:pt idx="8">
                  <c:v>687.06934138377562</c:v>
                </c:pt>
                <c:pt idx="9">
                  <c:v>687.06934138377562</c:v>
                </c:pt>
                <c:pt idx="10">
                  <c:v>687.06934138377562</c:v>
                </c:pt>
                <c:pt idx="11">
                  <c:v>687.06934138377562</c:v>
                </c:pt>
                <c:pt idx="12">
                  <c:v>687.06934138377562</c:v>
                </c:pt>
                <c:pt idx="13">
                  <c:v>687.06934138377562</c:v>
                </c:pt>
                <c:pt idx="14">
                  <c:v>687.06934138377562</c:v>
                </c:pt>
                <c:pt idx="15">
                  <c:v>687.06934138377562</c:v>
                </c:pt>
                <c:pt idx="16">
                  <c:v>687.06934138377562</c:v>
                </c:pt>
                <c:pt idx="17">
                  <c:v>687.06934138377562</c:v>
                </c:pt>
                <c:pt idx="18">
                  <c:v>687.06934138377562</c:v>
                </c:pt>
                <c:pt idx="19">
                  <c:v>687.06934138377562</c:v>
                </c:pt>
                <c:pt idx="20">
                  <c:v>687.06934138377562</c:v>
                </c:pt>
                <c:pt idx="21">
                  <c:v>687.06934138377562</c:v>
                </c:pt>
                <c:pt idx="22">
                  <c:v>687.06934138377562</c:v>
                </c:pt>
                <c:pt idx="23">
                  <c:v>687.06934138377562</c:v>
                </c:pt>
                <c:pt idx="24">
                  <c:v>687.06934138377562</c:v>
                </c:pt>
                <c:pt idx="25">
                  <c:v>687.06934138377562</c:v>
                </c:pt>
                <c:pt idx="26">
                  <c:v>687.06934138377562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C0E-42DF-83BC-E9BBEE136C19}"/>
            </c:ext>
          </c:extLst>
        </c:ser>
        <c:ser>
          <c:idx val="3"/>
          <c:order val="3"/>
          <c:tx>
            <c:strRef>
              <c:f>'Graf 19'!$G$4</c:f>
              <c:strCache>
                <c:ptCount val="1"/>
                <c:pt idx="0">
                  <c:v>Průměr EU
 PPP CZK</c:v>
                </c:pt>
              </c:strCache>
            </c:strRef>
          </c:tx>
          <c:spPr>
            <a:ln w="3175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  <a:effectLst/>
            </c:spPr>
          </c:marker>
          <c:cat>
            <c:strRef>
              <c:f>'Graf 19'!$B$5:$B$32</c:f>
              <c:strCache>
                <c:ptCount val="27"/>
                <c:pt idx="0">
                  <c:v>Romania</c:v>
                </c:pt>
                <c:pt idx="1">
                  <c:v>Croatia</c:v>
                </c:pt>
                <c:pt idx="2">
                  <c:v>Lithuania</c:v>
                </c:pt>
                <c:pt idx="3">
                  <c:v>Bulgaria</c:v>
                </c:pt>
                <c:pt idx="4">
                  <c:v>Portugal</c:v>
                </c:pt>
                <c:pt idx="5">
                  <c:v>Slovakia</c:v>
                </c:pt>
                <c:pt idx="6">
                  <c:v>Poland</c:v>
                </c:pt>
                <c:pt idx="7">
                  <c:v>Hungary</c:v>
                </c:pt>
                <c:pt idx="8">
                  <c:v>Latvia</c:v>
                </c:pt>
                <c:pt idx="9">
                  <c:v>Estonia</c:v>
                </c:pt>
                <c:pt idx="10">
                  <c:v>Spain</c:v>
                </c:pt>
                <c:pt idx="11">
                  <c:v>Czech Republic</c:v>
                </c:pt>
                <c:pt idx="12">
                  <c:v>Greece</c:v>
                </c:pt>
                <c:pt idx="13">
                  <c:v>Malta</c:v>
                </c:pt>
                <c:pt idx="14">
                  <c:v>Austria</c:v>
                </c:pt>
                <c:pt idx="15">
                  <c:v>Italy</c:v>
                </c:pt>
                <c:pt idx="16">
                  <c:v>Germany</c:v>
                </c:pt>
                <c:pt idx="17">
                  <c:v>France</c:v>
                </c:pt>
                <c:pt idx="18">
                  <c:v>Ireland</c:v>
                </c:pt>
                <c:pt idx="19">
                  <c:v>Slovenia</c:v>
                </c:pt>
                <c:pt idx="20">
                  <c:v>Netherlands</c:v>
                </c:pt>
                <c:pt idx="21">
                  <c:v>Belgium</c:v>
                </c:pt>
                <c:pt idx="22">
                  <c:v>Denmark</c:v>
                </c:pt>
                <c:pt idx="23">
                  <c:v>Finland</c:v>
                </c:pt>
                <c:pt idx="24">
                  <c:v>Cyprus</c:v>
                </c:pt>
                <c:pt idx="25">
                  <c:v>Luxembourg</c:v>
                </c:pt>
                <c:pt idx="26">
                  <c:v>Sweden</c:v>
                </c:pt>
              </c:strCache>
            </c:strRef>
          </c:cat>
          <c:val>
            <c:numRef>
              <c:f>'Graf 19'!$G$5:$G$32</c:f>
              <c:numCache>
                <c:formatCode>0.00</c:formatCode>
                <c:ptCount val="28"/>
                <c:pt idx="0">
                  <c:v>962.84</c:v>
                </c:pt>
                <c:pt idx="1">
                  <c:v>962.83519367697011</c:v>
                </c:pt>
                <c:pt idx="2">
                  <c:v>962.83519367697011</c:v>
                </c:pt>
                <c:pt idx="3">
                  <c:v>962.83519367697011</c:v>
                </c:pt>
                <c:pt idx="4">
                  <c:v>962.83519367697011</c:v>
                </c:pt>
                <c:pt idx="5">
                  <c:v>962.83519367697011</c:v>
                </c:pt>
                <c:pt idx="6">
                  <c:v>962.83519367697011</c:v>
                </c:pt>
                <c:pt idx="7">
                  <c:v>962.83519367697011</c:v>
                </c:pt>
                <c:pt idx="8">
                  <c:v>962.83519367697011</c:v>
                </c:pt>
                <c:pt idx="9">
                  <c:v>962.83519367697011</c:v>
                </c:pt>
                <c:pt idx="10">
                  <c:v>962.83519367697011</c:v>
                </c:pt>
                <c:pt idx="11">
                  <c:v>962.83519367697011</c:v>
                </c:pt>
                <c:pt idx="12">
                  <c:v>962.83519367697011</c:v>
                </c:pt>
                <c:pt idx="13">
                  <c:v>962.83519367697011</c:v>
                </c:pt>
                <c:pt idx="14">
                  <c:v>962.83519367697011</c:v>
                </c:pt>
                <c:pt idx="15">
                  <c:v>962.83519367697011</c:v>
                </c:pt>
                <c:pt idx="16">
                  <c:v>962.83519367697011</c:v>
                </c:pt>
                <c:pt idx="17">
                  <c:v>962.83519367697011</c:v>
                </c:pt>
                <c:pt idx="18">
                  <c:v>962.83519367697011</c:v>
                </c:pt>
                <c:pt idx="19">
                  <c:v>962.83519367697011</c:v>
                </c:pt>
                <c:pt idx="20">
                  <c:v>962.83519367697011</c:v>
                </c:pt>
                <c:pt idx="21">
                  <c:v>962.83519367697011</c:v>
                </c:pt>
                <c:pt idx="22">
                  <c:v>962.83519367697011</c:v>
                </c:pt>
                <c:pt idx="23">
                  <c:v>962.83519367697011</c:v>
                </c:pt>
                <c:pt idx="24">
                  <c:v>962.83519367697011</c:v>
                </c:pt>
                <c:pt idx="25">
                  <c:v>962.83519367697011</c:v>
                </c:pt>
                <c:pt idx="26">
                  <c:v>962.83519367697011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C0E-42DF-83BC-E9BBEE13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879832"/>
        <c:axId val="480876880"/>
      </c:line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7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  <c:max val="160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8567251461988305E-2"/>
              <c:y val="0.200881578947368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674D8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8.648687664041994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95-4033-A6CF-B3B7CD0C8FC0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 algn="ctr">
                  <a:defRPr sz="1050" b="1" i="0" u="none" strike="noStrike" kern="1200" baseline="0">
                    <a:solidFill>
                      <a:srgbClr val="F2F2F2"/>
                    </a:solidFill>
                    <a:latin typeface="Arial Black" panose="020B0A0402010202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 21'!$B$5:$B$10</c:f>
              <c:strCache>
                <c:ptCount val="6"/>
                <c:pt idx="0">
                  <c:v>do vlastní mobilní sítě </c:v>
                </c:pt>
                <c:pt idx="1">
                  <c:v>do ostatních mobilních sítí</c:v>
                </c:pt>
                <c:pt idx="2">
                  <c:v>do pevných sítí  </c:v>
                </c:pt>
                <c:pt idx="3">
                  <c:v>mezinárodní volání</c:v>
                </c:pt>
                <c:pt idx="4">
                  <c:v>ostatní </c:v>
                </c:pt>
                <c:pt idx="5">
                  <c:v>celkem</c:v>
                </c:pt>
              </c:strCache>
            </c:strRef>
          </c:cat>
          <c:val>
            <c:numRef>
              <c:f>'Graf 21'!$C$5:$C$10</c:f>
              <c:numCache>
                <c:formatCode>0.00</c:formatCode>
                <c:ptCount val="6"/>
                <c:pt idx="0">
                  <c:v>0.70842612048384745</c:v>
                </c:pt>
                <c:pt idx="1">
                  <c:v>0.61020882186987579</c:v>
                </c:pt>
                <c:pt idx="2">
                  <c:v>1.1567026945251142</c:v>
                </c:pt>
                <c:pt idx="3">
                  <c:v>5.3108304131705175</c:v>
                </c:pt>
                <c:pt idx="4">
                  <c:v>2.0052056019088882</c:v>
                </c:pt>
                <c:pt idx="5">
                  <c:v>0.71495591477815812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8-4E42-AFF9-1666CF3A1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3"/>
        <c:axId val="398480720"/>
        <c:axId val="396149832"/>
      </c:barChart>
      <c:catAx>
        <c:axId val="398480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4909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396149832"/>
        <c:crosses val="autoZero"/>
        <c:auto val="1"/>
        <c:lblAlgn val="ctr"/>
        <c:lblOffset val="100"/>
        <c:noMultiLvlLbl val="0"/>
      </c:catAx>
      <c:valAx>
        <c:axId val="396149832"/>
        <c:scaling>
          <c:orientation val="minMax"/>
          <c:max val="5.5"/>
          <c:min val="0"/>
        </c:scaling>
        <c:delete val="0"/>
        <c:axPos val="b"/>
        <c:majorGridlines>
          <c:spPr>
            <a:ln w="9525" cap="flat" cmpd="sng" algn="ctr">
              <a:solidFill>
                <a:srgbClr val="F2F2F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rgbClr val="94909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cs-CZ">
                    <a:solidFill>
                      <a:srgbClr val="949090"/>
                    </a:solidFill>
                  </a:rPr>
                  <a:t>Kč/min. bez DPH</a:t>
                </a:r>
              </a:p>
            </c:rich>
          </c:tx>
          <c:layout>
            <c:manualLayout>
              <c:xMode val="edge"/>
              <c:yMode val="edge"/>
              <c:x val="0.42962444291778962"/>
              <c:y val="0.897160178921296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rgbClr val="94909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cs-CZ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4909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398480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25626198133694"/>
          <c:y val="0.11216316710411199"/>
          <c:w val="0.7164768153980754"/>
          <c:h val="0.64825823855351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22'!$B$5</c:f>
              <c:strCache>
                <c:ptCount val="1"/>
                <c:pt idx="0">
                  <c:v>počet reálných minut celkem 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'Graf 22'!$D$4:$H$4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22'!$D$5:$H$5</c:f>
              <c:numCache>
                <c:formatCode>#\ ##0_ ;\-#\ ##0\ </c:formatCode>
                <c:ptCount val="5"/>
                <c:pt idx="0">
                  <c:v>26969436.747000005</c:v>
                </c:pt>
                <c:pt idx="1">
                  <c:v>26312384.661199998</c:v>
                </c:pt>
                <c:pt idx="2">
                  <c:v>26601215.15684</c:v>
                </c:pt>
                <c:pt idx="3">
                  <c:v>27312161.262419995</c:v>
                </c:pt>
                <c:pt idx="4">
                  <c:v>27330145.30632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2-4498-B5BE-475A5F909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420160"/>
        <c:axId val="243421952"/>
        <c:extLst/>
      </c:barChart>
      <c:lineChart>
        <c:grouping val="standard"/>
        <c:varyColors val="0"/>
        <c:ser>
          <c:idx val="1"/>
          <c:order val="1"/>
          <c:tx>
            <c:strRef>
              <c:f>'Graf 22'!$B$6</c:f>
              <c:strCache>
                <c:ptCount val="1"/>
                <c:pt idx="0">
                  <c:v>průměrná maloobchodní cena za provolanou minutu</c:v>
                </c:pt>
              </c:strCache>
            </c:strRef>
          </c:tx>
          <c:spPr>
            <a:ln w="28575" cap="flat" cmpd="sng" algn="ctr">
              <a:solidFill>
                <a:schemeClr val="accent2"/>
              </a:solidFill>
              <a:prstDash val="solid"/>
              <a:miter lim="800000"/>
              <a:headEnd w="lg" len="sm"/>
              <a:tailEnd w="lg" len="sm"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4.5822397200349956E-4"/>
                  <c:y val="-6.3148148148148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42-4498-B5BE-475A5F909888}"/>
                </c:ext>
              </c:extLst>
            </c:dLbl>
            <c:dLbl>
              <c:idx val="1"/>
              <c:layout>
                <c:manualLayout>
                  <c:x val="4.5822397200349956E-4"/>
                  <c:y val="-6.3148148148148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42-4498-B5BE-475A5F909888}"/>
                </c:ext>
              </c:extLst>
            </c:dLbl>
            <c:dLbl>
              <c:idx val="2"/>
              <c:layout>
                <c:manualLayout>
                  <c:x val="6.0137795275590549E-3"/>
                  <c:y val="-7.7037037037037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42-4498-B5BE-475A5F909888}"/>
                </c:ext>
              </c:extLst>
            </c:dLbl>
            <c:dLbl>
              <c:idx val="3"/>
              <c:layout>
                <c:manualLayout>
                  <c:x val="4.5822397200349956E-4"/>
                  <c:y val="-9.0925925925925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42-4498-B5BE-475A5F909888}"/>
                </c:ext>
              </c:extLst>
            </c:dLbl>
            <c:dLbl>
              <c:idx val="4"/>
              <c:layout>
                <c:manualLayout>
                  <c:x val="8.7915573053366294E-3"/>
                  <c:y val="-7.7037037037037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527777777777785E-2"/>
                      <c:h val="6.611111111111110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642-4498-B5BE-475A5F9098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chemeClr val="accent2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22'!$D$4:$H$4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22'!$D$6:$H$6</c:f>
              <c:numCache>
                <c:formatCode>0.00</c:formatCode>
                <c:ptCount val="5"/>
                <c:pt idx="0">
                  <c:v>0.73711765204778901</c:v>
                </c:pt>
                <c:pt idx="1">
                  <c:v>0.73869173742208327</c:v>
                </c:pt>
                <c:pt idx="2">
                  <c:v>0.71900582313105355</c:v>
                </c:pt>
                <c:pt idx="3">
                  <c:v>0.69545745607306808</c:v>
                </c:pt>
                <c:pt idx="4">
                  <c:v>0.71495591477815812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642-4498-B5BE-475A5F909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438336"/>
        <c:axId val="243423872"/>
      </c:lineChart>
      <c:catAx>
        <c:axId val="24342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43421952"/>
        <c:crosses val="autoZero"/>
        <c:auto val="1"/>
        <c:lblAlgn val="ctr"/>
        <c:lblOffset val="100"/>
        <c:noMultiLvlLbl val="0"/>
      </c:catAx>
      <c:valAx>
        <c:axId val="24342195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4342016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401574803149602E-3"/>
                <c:y val="0.26815069991251095"/>
              </c:manualLayout>
            </c:layout>
            <c:tx>
              <c:rich>
                <a:bodyPr rot="-5400000" vert="horz"/>
                <a:lstStyle/>
                <a:p>
                  <a:pPr>
                    <a:defRPr b="0">
                      <a:solidFill>
                        <a:schemeClr val="bg1">
                          <a:lumMod val="50000"/>
                        </a:schemeClr>
                      </a:solidFill>
                    </a:defRPr>
                  </a:pPr>
                  <a:r>
                    <a:rPr lang="cs-CZ" b="0">
                      <a:solidFill>
                        <a:schemeClr val="bg1">
                          <a:lumMod val="50000"/>
                        </a:schemeClr>
                      </a:solidFill>
                    </a:rPr>
                    <a:t>p</a:t>
                  </a:r>
                  <a:r>
                    <a:rPr lang="en-US" b="0">
                      <a:solidFill>
                        <a:schemeClr val="bg1">
                          <a:lumMod val="50000"/>
                        </a:schemeClr>
                      </a:solidFill>
                    </a:rPr>
                    <a:t>očet minut v mld.</a:t>
                  </a:r>
                </a:p>
              </c:rich>
            </c:tx>
          </c:dispUnitsLbl>
        </c:dispUnits>
      </c:valAx>
      <c:valAx>
        <c:axId val="243423872"/>
        <c:scaling>
          <c:orientation val="minMax"/>
          <c:max val="1.2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b="0">
                    <a:solidFill>
                      <a:schemeClr val="bg1">
                        <a:lumMod val="50000"/>
                      </a:schemeClr>
                    </a:solidFill>
                  </a:rPr>
                  <a:t>Kč /min. (bez DPH)</a:t>
                </a:r>
              </a:p>
            </c:rich>
          </c:tx>
          <c:layout>
            <c:manualLayout>
              <c:xMode val="edge"/>
              <c:yMode val="edge"/>
              <c:x val="0.95255930588294302"/>
              <c:y val="0.29015922851149278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43438336"/>
        <c:crosses val="max"/>
        <c:crossBetween val="between"/>
        <c:majorUnit val="0.2"/>
        <c:minorUnit val="4.0000000000000008E-2"/>
      </c:valAx>
      <c:catAx>
        <c:axId val="243438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4342387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4.8788276465441822E-2"/>
          <c:y val="0.87919291338582672"/>
          <c:w val="0.91399880278123125"/>
          <c:h val="0.10927857976086322"/>
        </c:manualLayout>
      </c:layout>
      <c:overlay val="0"/>
      <c:txPr>
        <a:bodyPr rot="0" vert="horz"/>
        <a:lstStyle/>
        <a:p>
          <a:pPr>
            <a:defRPr>
              <a:solidFill>
                <a:schemeClr val="bg1">
                  <a:lumMod val="50000"/>
                </a:schemeClr>
              </a:solidFill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81714785651793"/>
          <c:y val="0.10753358077589963"/>
          <c:w val="0.75013823272090985"/>
          <c:h val="0.669542505103528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23'!$B$5</c:f>
              <c:strCache>
                <c:ptCount val="1"/>
                <c:pt idx="0">
                  <c:v>počet reálných minut celkem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'Graf 23'!$D$4:$H$4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23'!$D$5:$H$5</c:f>
              <c:numCache>
                <c:formatCode>_-* #\ ##0_-;\-* #\ ##0_-;_-* "-"??_-;_-@_-</c:formatCode>
                <c:ptCount val="5"/>
                <c:pt idx="0">
                  <c:v>15156246.699999999</c:v>
                </c:pt>
                <c:pt idx="1">
                  <c:v>14754874.714199996</c:v>
                </c:pt>
                <c:pt idx="2">
                  <c:v>15555797.563839998</c:v>
                </c:pt>
                <c:pt idx="3">
                  <c:v>16125019.204419995</c:v>
                </c:pt>
                <c:pt idx="4">
                  <c:v>16277529.504320003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38-4E20-A289-100A419BD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4947712"/>
        <c:axId val="295394688"/>
        <c:extLst/>
      </c:barChart>
      <c:lineChart>
        <c:grouping val="standard"/>
        <c:varyColors val="0"/>
        <c:ser>
          <c:idx val="1"/>
          <c:order val="1"/>
          <c:tx>
            <c:strRef>
              <c:f>'Graf 23'!$B$6</c:f>
              <c:strCache>
                <c:ptCount val="1"/>
                <c:pt idx="0">
                  <c:v>průměrná maloobchodní cena za provolanou minutu 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5815563925795546E-2"/>
                  <c:y val="-3.2641892963756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38-4E20-A289-100A419BD40B}"/>
                </c:ext>
              </c:extLst>
            </c:dLbl>
            <c:dLbl>
              <c:idx val="1"/>
              <c:layout>
                <c:manualLayout>
                  <c:x val="-3.1847158756321083E-2"/>
                  <c:y val="-4.3930663935807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38-4E20-A289-100A419BD40B}"/>
                </c:ext>
              </c:extLst>
            </c:dLbl>
            <c:dLbl>
              <c:idx val="2"/>
              <c:layout>
                <c:manualLayout>
                  <c:x val="-3.3970276008492568E-2"/>
                  <c:y val="-3.20295288156472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38-4E20-A289-100A419BD40B}"/>
                </c:ext>
              </c:extLst>
            </c:dLbl>
            <c:dLbl>
              <c:idx val="3"/>
              <c:layout>
                <c:manualLayout>
                  <c:x val="-3.3315616797900363E-2"/>
                  <c:y val="-7.0483741615631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38-4E20-A289-100A419BD40B}"/>
                </c:ext>
              </c:extLst>
            </c:dLbl>
            <c:dLbl>
              <c:idx val="4"/>
              <c:layout>
                <c:manualLayout>
                  <c:x val="-3.8871172353455816E-2"/>
                  <c:y val="-7.65306940799066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38-4E20-A289-100A419BD4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i="0">
                    <a:solidFill>
                      <a:schemeClr val="accent2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23'!$D$4:$H$4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23'!$D$6:$H$6</c:f>
              <c:numCache>
                <c:formatCode>0.00</c:formatCode>
                <c:ptCount val="5"/>
                <c:pt idx="0">
                  <c:v>0.82961212296709319</c:v>
                </c:pt>
                <c:pt idx="1">
                  <c:v>0.81193331466044538</c:v>
                </c:pt>
                <c:pt idx="2">
                  <c:v>0.71948827163620965</c:v>
                </c:pt>
                <c:pt idx="3">
                  <c:v>0.68228808095957461</c:v>
                </c:pt>
                <c:pt idx="4">
                  <c:v>0.68293562217471115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438-4E20-A289-100A419BD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7923840"/>
        <c:axId val="247855744"/>
      </c:lineChart>
      <c:catAx>
        <c:axId val="25494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95394688"/>
        <c:crosses val="autoZero"/>
        <c:auto val="1"/>
        <c:lblAlgn val="ctr"/>
        <c:lblOffset val="100"/>
        <c:noMultiLvlLbl val="0"/>
      </c:catAx>
      <c:valAx>
        <c:axId val="295394688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54947712"/>
        <c:crosses val="autoZero"/>
        <c:crossBetween val="between"/>
        <c:majorUnit val="5000000"/>
        <c:dispUnits>
          <c:builtInUnit val="millions"/>
          <c:dispUnitsLbl>
            <c:layout>
              <c:manualLayout>
                <c:xMode val="edge"/>
                <c:yMode val="edge"/>
                <c:x val="2.7781010968894828E-3"/>
                <c:y val="0.28162644221595051"/>
              </c:manualLayout>
            </c:layout>
            <c:tx>
              <c:rich>
                <a:bodyPr rot="-5400000" vert="horz"/>
                <a:lstStyle/>
                <a:p>
                  <a:pPr>
                    <a:defRPr b="0">
                      <a:solidFill>
                        <a:schemeClr val="bg1">
                          <a:lumMod val="50000"/>
                        </a:schemeClr>
                      </a:solidFill>
                    </a:defRPr>
                  </a:pPr>
                  <a:r>
                    <a:rPr lang="cs-CZ" b="0">
                      <a:solidFill>
                        <a:schemeClr val="bg1">
                          <a:lumMod val="50000"/>
                        </a:schemeClr>
                      </a:solidFill>
                    </a:rPr>
                    <a:t>p</a:t>
                  </a:r>
                  <a:r>
                    <a:rPr lang="en-US" b="0">
                      <a:solidFill>
                        <a:schemeClr val="bg1">
                          <a:lumMod val="50000"/>
                        </a:schemeClr>
                      </a:solidFill>
                    </a:rPr>
                    <a:t>očet minut v mld.</a:t>
                  </a:r>
                </a:p>
              </c:rich>
            </c:tx>
          </c:dispUnitsLbl>
        </c:dispUnits>
      </c:valAx>
      <c:valAx>
        <c:axId val="247855744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Kč/min. (bez  DPH)</a:t>
                </a:r>
              </a:p>
            </c:rich>
          </c:tx>
          <c:layout>
            <c:manualLayout>
              <c:xMode val="edge"/>
              <c:yMode val="edge"/>
              <c:x val="0.95862445319335099"/>
              <c:y val="0.27024460484106155"/>
            </c:manualLayout>
          </c:layout>
          <c:overlay val="0"/>
        </c:title>
        <c:numFmt formatCode="0.0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47923840"/>
        <c:crosses val="max"/>
        <c:crossBetween val="between"/>
      </c:valAx>
      <c:catAx>
        <c:axId val="247923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7855744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b"/>
      <c:layout>
        <c:manualLayout>
          <c:xMode val="edge"/>
          <c:yMode val="edge"/>
          <c:x val="4.3933730070280688E-2"/>
          <c:y val="0.89103660963231068"/>
          <c:w val="0.91399880278123125"/>
          <c:h val="0.10896325459317585"/>
        </c:manualLayout>
      </c:layout>
      <c:overlay val="0"/>
      <c:txPr>
        <a:bodyPr rot="0" vert="horz"/>
        <a:lstStyle/>
        <a:p>
          <a:pPr>
            <a:defRPr>
              <a:solidFill>
                <a:schemeClr val="bg1">
                  <a:lumMod val="50000"/>
                </a:schemeClr>
              </a:solidFill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85061242344707"/>
          <c:y val="7.9755759696704578E-2"/>
          <c:w val="0.76143810148731417"/>
          <c:h val="0.678922790901137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24'!$B$5</c:f>
              <c:strCache>
                <c:ptCount val="1"/>
                <c:pt idx="0">
                  <c:v>počet reálných minut celkem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'Graf 24'!$H$4:$L$4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24'!$H$5:$L$5</c:f>
              <c:numCache>
                <c:formatCode>#\ ##0_ ;\-#\ ##0\ </c:formatCode>
                <c:ptCount val="5"/>
                <c:pt idx="0">
                  <c:v>11813190.047</c:v>
                </c:pt>
                <c:pt idx="1">
                  <c:v>11557509.946999999</c:v>
                </c:pt>
                <c:pt idx="2">
                  <c:v>11045417.593</c:v>
                </c:pt>
                <c:pt idx="3">
                  <c:v>11187142.058</c:v>
                </c:pt>
                <c:pt idx="4">
                  <c:v>11052615.801999999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5-48BF-B305-4B6455162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54815616"/>
        <c:axId val="254841984"/>
        <c:extLst/>
      </c:barChart>
      <c:lineChart>
        <c:grouping val="standard"/>
        <c:varyColors val="0"/>
        <c:ser>
          <c:idx val="1"/>
          <c:order val="1"/>
          <c:tx>
            <c:strRef>
              <c:f>'Graf 24'!$B$6</c:f>
              <c:strCache>
                <c:ptCount val="1"/>
                <c:pt idx="0">
                  <c:v>průměrná maloobchodní cena za provolanou minutu </c:v>
                </c:pt>
              </c:strCache>
            </c:strRef>
          </c:tx>
          <c:spPr>
            <a:ln w="28575" cap="flat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  <c:marker>
            <c:symbol val="circle"/>
            <c:size val="5"/>
            <c:spPr>
              <a:ln>
                <a:noFill/>
              </a:ln>
            </c:spPr>
          </c:marker>
          <c:dLbls>
            <c:dLbl>
              <c:idx val="0"/>
              <c:layout>
                <c:manualLayout>
                  <c:x val="5.9306649168853641E-3"/>
                  <c:y val="-4.5604768153980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E5-48BF-B305-4B6455162EF9}"/>
                </c:ext>
              </c:extLst>
            </c:dLbl>
            <c:dLbl>
              <c:idx val="1"/>
              <c:layout>
                <c:manualLayout>
                  <c:x val="5.3751093613298847E-3"/>
                  <c:y val="-4.94772528433945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E5-48BF-B305-4B6455162EF9}"/>
                </c:ext>
              </c:extLst>
            </c:dLbl>
            <c:dLbl>
              <c:idx val="2"/>
              <c:layout>
                <c:manualLayout>
                  <c:x val="8.2519685039370086E-3"/>
                  <c:y val="-3.1715879265091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E5-48BF-B305-4B6455162EF9}"/>
                </c:ext>
              </c:extLst>
            </c:dLbl>
            <c:dLbl>
              <c:idx val="3"/>
              <c:layout>
                <c:manualLayout>
                  <c:x val="4.8626421697287843E-3"/>
                  <c:y val="-7.3454724409448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E5-48BF-B305-4B6455162EF9}"/>
                </c:ext>
              </c:extLst>
            </c:dLbl>
            <c:dLbl>
              <c:idx val="4"/>
              <c:layout>
                <c:manualLayout>
                  <c:x val="5.5732720909886261E-3"/>
                  <c:y val="-4.7787984835228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E5-48BF-B305-4B6455162E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 i="0">
                    <a:solidFill>
                      <a:schemeClr val="accent2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24'!$H$4:$L$4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24'!$H$6:$L$6</c:f>
              <c:numCache>
                <c:formatCode>0.00</c:formatCode>
                <c:ptCount val="5"/>
                <c:pt idx="0">
                  <c:v>0.61844784194048752</c:v>
                </c:pt>
                <c:pt idx="1">
                  <c:v>0.64518800686263433</c:v>
                </c:pt>
                <c:pt idx="2">
                  <c:v>0.71832636749092071</c:v>
                </c:pt>
                <c:pt idx="3">
                  <c:v>0.71443964343730515</c:v>
                </c:pt>
                <c:pt idx="4">
                  <c:v>0.76211319111225895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E5-48BF-B305-4B6455162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4846080"/>
        <c:axId val="254843904"/>
      </c:lineChart>
      <c:catAx>
        <c:axId val="25481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54841984"/>
        <c:crosses val="autoZero"/>
        <c:auto val="1"/>
        <c:lblAlgn val="ctr"/>
        <c:lblOffset val="100"/>
        <c:noMultiLvlLbl val="0"/>
      </c:catAx>
      <c:valAx>
        <c:axId val="254841984"/>
        <c:scaling>
          <c:orientation val="minMax"/>
          <c:max val="1200000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54815616"/>
        <c:crosses val="autoZero"/>
        <c:crossBetween val="between"/>
        <c:majorUnit val="2000000"/>
        <c:dispUnits>
          <c:builtInUnit val="millions"/>
          <c:dispUnitsLbl>
            <c:layout>
              <c:manualLayout>
                <c:xMode val="edge"/>
                <c:yMode val="edge"/>
                <c:x val="2.5242782152230972E-3"/>
                <c:y val="0.24963218139399243"/>
              </c:manualLayout>
            </c:layout>
            <c:tx>
              <c:rich>
                <a:bodyPr rot="-5400000" vert="horz"/>
                <a:lstStyle/>
                <a:p>
                  <a:pPr>
                    <a:defRPr b="0">
                      <a:solidFill>
                        <a:schemeClr val="bg1">
                          <a:lumMod val="50000"/>
                        </a:schemeClr>
                      </a:solidFill>
                    </a:defRPr>
                  </a:pPr>
                  <a:r>
                    <a:rPr lang="cs-CZ" b="0">
                      <a:solidFill>
                        <a:schemeClr val="bg1">
                          <a:lumMod val="50000"/>
                        </a:schemeClr>
                      </a:solidFill>
                    </a:rPr>
                    <a:t>p</a:t>
                  </a:r>
                  <a:r>
                    <a:rPr lang="en-US" b="0">
                      <a:solidFill>
                        <a:schemeClr val="bg1">
                          <a:lumMod val="50000"/>
                        </a:schemeClr>
                      </a:solidFill>
                    </a:rPr>
                    <a:t>očet minut v mld.</a:t>
                  </a:r>
                </a:p>
              </c:rich>
            </c:tx>
          </c:dispUnitsLbl>
        </c:dispUnits>
      </c:valAx>
      <c:valAx>
        <c:axId val="254843904"/>
        <c:scaling>
          <c:orientation val="minMax"/>
          <c:max val="1.2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Kč/min. (bez DPH)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cs-CZ"/>
          </a:p>
        </c:txPr>
        <c:crossAx val="254846080"/>
        <c:crosses val="max"/>
        <c:crossBetween val="between"/>
        <c:majorUnit val="0.2"/>
        <c:minorUnit val="4.0000000000000008E-2"/>
      </c:valAx>
      <c:catAx>
        <c:axId val="25484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5484390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4.3943430150207713E-2"/>
          <c:y val="0.87894140719663827"/>
          <c:w val="0.91399880278123125"/>
          <c:h val="0.1210586176727909"/>
        </c:manualLayout>
      </c:layout>
      <c:overlay val="0"/>
      <c:txPr>
        <a:bodyPr rot="0" vert="horz"/>
        <a:lstStyle/>
        <a:p>
          <a:pPr>
            <a:defRPr>
              <a:solidFill>
                <a:schemeClr val="bg1">
                  <a:lumMod val="50000"/>
                </a:schemeClr>
              </a:solidFill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70778652668414"/>
          <c:y val="8.4483011775016631E-2"/>
          <c:w val="0.8393175853018372"/>
          <c:h val="0.73691783318751836"/>
        </c:manualLayout>
      </c:layout>
      <c:lineChart>
        <c:grouping val="standard"/>
        <c:varyColors val="0"/>
        <c:ser>
          <c:idx val="0"/>
          <c:order val="0"/>
          <c:tx>
            <c:strRef>
              <c:f>'Graf 25'!$B$6</c:f>
              <c:strCache>
                <c:ptCount val="1"/>
                <c:pt idx="0">
                  <c:v>průměrná maloobchodní cena tří síťových operátorů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5729221347331581E-2"/>
                  <c:y val="-8.0983887430737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EF-454F-B743-AE718DE1C159}"/>
                </c:ext>
              </c:extLst>
            </c:dLbl>
            <c:dLbl>
              <c:idx val="1"/>
              <c:layout>
                <c:manualLayout>
                  <c:x val="-5.4062554680664968E-2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EF-454F-B743-AE718DE1C1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25'!$D$5:$H$5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25'!$D$6:$H$6</c:f>
              <c:numCache>
                <c:formatCode>0.00</c:formatCode>
                <c:ptCount val="5"/>
                <c:pt idx="0">
                  <c:v>0.73412963566268319</c:v>
                </c:pt>
                <c:pt idx="1">
                  <c:v>0.73203799875882891</c:v>
                </c:pt>
                <c:pt idx="2">
                  <c:v>0.71326637746362453</c:v>
                </c:pt>
                <c:pt idx="3">
                  <c:v>0.68794389547175983</c:v>
                </c:pt>
                <c:pt idx="4">
                  <c:v>0.71083237119147302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B3-4725-B6BB-E9B67E2FC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cs-CZ"/>
                  <a:t>Kč/min. (bez DPH)</a:t>
                </a:r>
              </a:p>
            </c:rich>
          </c:tx>
          <c:layout>
            <c:manualLayout>
              <c:xMode val="edge"/>
              <c:yMode val="edge"/>
              <c:x val="6.0571419591657818E-3"/>
              <c:y val="0.320349864208077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50984251968503"/>
          <c:y val="9.1047263159901609E-2"/>
          <c:w val="0.83575393700787404"/>
          <c:h val="0.7582957859434237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4.5729221347331685E-2"/>
                  <c:y val="-8.5613517060367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4-4452-A70C-96CB7E404A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26'!$B$5:$B$9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26'!$C$5:$C$9</c:f>
              <c:numCache>
                <c:formatCode>0.00</c:formatCode>
                <c:ptCount val="5"/>
                <c:pt idx="0">
                  <c:v>0.7820456281504341</c:v>
                </c:pt>
                <c:pt idx="1">
                  <c:v>0.84868552896043292</c:v>
                </c:pt>
                <c:pt idx="2">
                  <c:v>0.98433701616634439</c:v>
                </c:pt>
                <c:pt idx="3">
                  <c:v>1.07272502148993</c:v>
                </c:pt>
                <c:pt idx="4">
                  <c:v>0.92557388440405364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32-4DA2-B828-09B2F810D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Kč/min. (bez DPH)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90135608048994"/>
          <c:y val="9.6422803951415378E-2"/>
          <c:w val="0.84491032370953634"/>
          <c:h val="0.7277584572761738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5.1284776902887137E-2"/>
                  <c:y val="-7.1724628171478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3A-4EC0-95A5-EB6C9A1FF9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27'!$B$5:$B$9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27'!$C$5:$C$9</c:f>
              <c:numCache>
                <c:formatCode>0.00</c:formatCode>
                <c:ptCount val="5"/>
                <c:pt idx="0">
                  <c:v>0.55193453102679324</c:v>
                </c:pt>
                <c:pt idx="1">
                  <c:v>0.58052234624106669</c:v>
                </c:pt>
                <c:pt idx="2">
                  <c:v>0.62899396941562891</c:v>
                </c:pt>
                <c:pt idx="3">
                  <c:v>0.69600487304918202</c:v>
                </c:pt>
                <c:pt idx="4">
                  <c:v>0.79518541737051429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00-4009-B72E-9788CAEC61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Kč/SMS (bez DPH)</a:t>
                </a:r>
              </a:p>
            </c:rich>
          </c:tx>
          <c:layout>
            <c:manualLayout>
              <c:xMode val="edge"/>
              <c:yMode val="edge"/>
              <c:x val="2.2397200349956255E-3"/>
              <c:y val="0.271580635753864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51246719160104"/>
          <c:y val="9.0607174103237098E-2"/>
          <c:w val="0.83093941382327208"/>
          <c:h val="0.7494776173811608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06255468066494E-2"/>
                  <c:y val="-4.3946850393700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4B-42F4-8E56-E44C49B027DE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0902668416447932E-2"/>
                      <c:h val="7.400481189851268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431-47F9-8018-0BF6A9AC8CCC}"/>
                </c:ext>
              </c:extLst>
            </c:dLbl>
            <c:dLbl>
              <c:idx val="4"/>
              <c:layout>
                <c:manualLayout>
                  <c:x val="-5.5451443569553907E-2"/>
                  <c:y val="-3.70025882181394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9236001749781284E-2"/>
                      <c:h val="7.863444152814230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7431-47F9-8018-0BF6A9AC8C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28'!$B$5:$B$9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28'!$C$5:$C$9</c:f>
              <c:numCache>
                <c:formatCode>0.00</c:formatCode>
                <c:ptCount val="5"/>
                <c:pt idx="0">
                  <c:v>0.6912537596228715</c:v>
                </c:pt>
                <c:pt idx="1">
                  <c:v>0.727216702770075</c:v>
                </c:pt>
                <c:pt idx="2">
                  <c:v>0.78033821931574987</c:v>
                </c:pt>
                <c:pt idx="3">
                  <c:v>0.87656295671446882</c:v>
                </c:pt>
                <c:pt idx="4">
                  <c:v>1.0052336095780203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3-468D-A9DB-4B0143BEB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Kč/SMS (bez DPH)</a:t>
                </a:r>
              </a:p>
            </c:rich>
          </c:tx>
          <c:layout>
            <c:manualLayout>
              <c:xMode val="edge"/>
              <c:yMode val="edge"/>
              <c:x val="5.3059930008748915E-3"/>
              <c:y val="0.282692111402741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96041119860019"/>
          <c:y val="9.6712551218867432E-2"/>
          <c:w val="0.86544991251093606"/>
          <c:h val="0.7413848789734616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4.0173665791776031E-2"/>
                  <c:y val="-7.63542578011082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10-47AD-9CA4-82A1C0D4285C}"/>
                </c:ext>
              </c:extLst>
            </c:dLbl>
            <c:dLbl>
              <c:idx val="4"/>
              <c:layout>
                <c:manualLayout>
                  <c:x val="-4.5729221347331581E-2"/>
                  <c:y val="-6.709499854184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210-47AD-9CA4-82A1C0D428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29'!$B$5:$B$9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29'!$C$5:$C$9</c:f>
              <c:numCache>
                <c:formatCode>0.00</c:formatCode>
                <c:ptCount val="5"/>
                <c:pt idx="0">
                  <c:v>0.32798957173440169</c:v>
                </c:pt>
                <c:pt idx="1">
                  <c:v>0.33741997777518429</c:v>
                </c:pt>
                <c:pt idx="2">
                  <c:v>0.37390448913167107</c:v>
                </c:pt>
                <c:pt idx="3">
                  <c:v>0.40671345961789607</c:v>
                </c:pt>
                <c:pt idx="4">
                  <c:v>0.46565678573913255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9C-4802-861B-B091E8D96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Kč/SMS (bez DPH)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57042869641295"/>
          <c:y val="9.3240624158257068E-2"/>
          <c:w val="0.85483989501312341"/>
          <c:h val="0.794009550889472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5729221347331685E-2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38-4CF9-AE60-730519569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30'!$B$5:$B$9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30'!$C$5:$C$9</c:f>
              <c:numCache>
                <c:formatCode>0.00</c:formatCode>
                <c:ptCount val="5"/>
                <c:pt idx="0">
                  <c:v>0.57358269090947878</c:v>
                </c:pt>
                <c:pt idx="1">
                  <c:v>0.60338168918183732</c:v>
                </c:pt>
                <c:pt idx="2">
                  <c:v>0.6300311176696215</c:v>
                </c:pt>
                <c:pt idx="3">
                  <c:v>0.69975681450533489</c:v>
                </c:pt>
                <c:pt idx="4">
                  <c:v>0.80231582506633592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95-4DD5-A220-9BAA455D85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Kč/SMS (bez DPH)</a:t>
                </a:r>
              </a:p>
            </c:rich>
          </c:tx>
          <c:layout>
            <c:manualLayout>
              <c:xMode val="edge"/>
              <c:yMode val="edge"/>
              <c:x val="2.8123359580052498E-3"/>
              <c:y val="0.317876932050160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51596675415575"/>
          <c:y val="9.0579641400246658E-2"/>
          <c:w val="0.85989435695538052"/>
          <c:h val="0.77617162438028575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2395888013998251E-2"/>
                  <c:y val="-6.24653689122193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3A-40F9-A1F4-50E6D532CF43}"/>
                </c:ext>
              </c:extLst>
            </c:dLbl>
            <c:dLbl>
              <c:idx val="4"/>
              <c:layout>
                <c:manualLayout>
                  <c:x val="-5.4062554680664919E-2"/>
                  <c:y val="-3.9317220764071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3A-40F9-A1F4-50E6D532CF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31'!$B$5:$B$9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31'!$C$5:$C$9</c:f>
              <c:numCache>
                <c:formatCode>0.00</c:formatCode>
                <c:ptCount val="5"/>
                <c:pt idx="0">
                  <c:v>0.27994142596879984</c:v>
                </c:pt>
                <c:pt idx="1">
                  <c:v>0.26556188748814513</c:v>
                </c:pt>
                <c:pt idx="2">
                  <c:v>0.59345572321823425</c:v>
                </c:pt>
                <c:pt idx="3">
                  <c:v>0.55840117190738159</c:v>
                </c:pt>
                <c:pt idx="4">
                  <c:v>0.5364591884351213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57-4FB5-97C8-90D2AD303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Kč/SMS (bez DPH)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82655293088364"/>
          <c:y val="8.3264071157771943E-2"/>
          <c:w val="0.85758377077865267"/>
          <c:h val="0.8254946777486147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618110236220498E-3"/>
                  <c:y val="-3.0057961504811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C5-4DA3-A6EC-B1C3FDE1847E}"/>
                </c:ext>
              </c:extLst>
            </c:dLbl>
            <c:dLbl>
              <c:idx val="1"/>
              <c:layout>
                <c:manualLayout>
                  <c:x val="-3.5395888013998199E-2"/>
                  <c:y val="-5.7835739282589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4A-4010-93CF-1AA37B8D22FE}"/>
                </c:ext>
              </c:extLst>
            </c:dLbl>
            <c:dLbl>
              <c:idx val="2"/>
              <c:layout>
                <c:manualLayout>
                  <c:x val="-1.8729221347331685E-2"/>
                  <c:y val="-3.4687591134441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C5-4DA3-A6EC-B1C3FDE1847E}"/>
                </c:ext>
              </c:extLst>
            </c:dLbl>
            <c:dLbl>
              <c:idx val="4"/>
              <c:layout>
                <c:manualLayout>
                  <c:x val="-3.5395888013998247E-2"/>
                  <c:y val="-3.4687591134441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C5-4DA3-A6EC-B1C3FDE184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32'!$B$5:$B$9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32'!$C$5:$C$9</c:f>
              <c:numCache>
                <c:formatCode>0.00</c:formatCode>
                <c:ptCount val="5"/>
                <c:pt idx="0">
                  <c:v>32.4386871483443</c:v>
                </c:pt>
                <c:pt idx="1">
                  <c:v>21.800004671081499</c:v>
                </c:pt>
                <c:pt idx="2">
                  <c:v>17.199935376635601</c:v>
                </c:pt>
                <c:pt idx="3">
                  <c:v>14.905241301212699</c:v>
                </c:pt>
                <c:pt idx="4">
                  <c:v>12.4117440541416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49-4CA4-B070-BF5EA14B4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895312"/>
        <c:axId val="460901976"/>
      </c:lineChart>
      <c:catAx>
        <c:axId val="46089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901976"/>
        <c:crosses val="autoZero"/>
        <c:auto val="1"/>
        <c:lblAlgn val="ctr"/>
        <c:lblOffset val="100"/>
        <c:noMultiLvlLbl val="0"/>
      </c:catAx>
      <c:valAx>
        <c:axId val="460901976"/>
        <c:scaling>
          <c:orientation val="minMax"/>
          <c:max val="3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Kč/GB</a:t>
                </a:r>
                <a:r>
                  <a:rPr lang="cs-CZ" baseline="0">
                    <a:solidFill>
                      <a:schemeClr val="bg1">
                        <a:lumMod val="50000"/>
                      </a:schemeClr>
                    </a:solidFill>
                  </a:rPr>
                  <a:t> </a:t>
                </a: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(bez DPH)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8953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63582677165354"/>
          <c:y val="8.4622998767489827E-2"/>
          <c:w val="0.8337742782152231"/>
          <c:h val="0.7773925264550264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1.8729221347331633E-2"/>
                  <c:y val="-6.24653689122193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C0-4F52-9023-6FE2C6FDEC6D}"/>
                </c:ext>
              </c:extLst>
            </c:dLbl>
            <c:dLbl>
              <c:idx val="3"/>
              <c:layout>
                <c:manualLayout>
                  <c:x val="-4.9284776902887142E-2"/>
                  <c:y val="-8.56135170603674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C0-4F52-9023-6FE2C6FDEC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33'!$B$5:$B$9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33'!$C$5:$C$9</c:f>
              <c:numCache>
                <c:formatCode>0.00</c:formatCode>
                <c:ptCount val="5"/>
                <c:pt idx="0">
                  <c:v>30.731613714438101</c:v>
                </c:pt>
                <c:pt idx="1">
                  <c:v>20.678248303291301</c:v>
                </c:pt>
                <c:pt idx="2">
                  <c:v>15.938414925743199</c:v>
                </c:pt>
                <c:pt idx="3">
                  <c:v>13.252584211059601</c:v>
                </c:pt>
                <c:pt idx="4">
                  <c:v>11.2441760230447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3B-4ECF-82F4-047064A2E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ax val="3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Kč/GB (bez DPH)</a:t>
                </a:r>
              </a:p>
            </c:rich>
          </c:tx>
          <c:layout>
            <c:manualLayout>
              <c:xMode val="edge"/>
              <c:yMode val="edge"/>
              <c:x val="3.9857174103237088E-2"/>
              <c:y val="0.346005759696704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65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66885389326336"/>
          <c:y val="8.7120225079778707E-2"/>
          <c:w val="0.83874168853893261"/>
          <c:h val="0.790970982142857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3.5395888013998247E-2"/>
                  <c:y val="-7.1724628171478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79D-4925-8FAB-3E07147E50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34'!$B$5:$B$9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34'!$C$5:$C$9</c:f>
              <c:numCache>
                <c:formatCode>0.00</c:formatCode>
                <c:ptCount val="5"/>
                <c:pt idx="0">
                  <c:v>35.848584026669599</c:v>
                </c:pt>
                <c:pt idx="1">
                  <c:v>24.305614802871801</c:v>
                </c:pt>
                <c:pt idx="2">
                  <c:v>20.192310307644302</c:v>
                </c:pt>
                <c:pt idx="3">
                  <c:v>19.041451525527698</c:v>
                </c:pt>
                <c:pt idx="4">
                  <c:v>15.2875184642457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B-47B8-B04C-AC3852E6E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  <c:max val="3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Kč/GB (bez DPH)</a:t>
                </a:r>
              </a:p>
            </c:rich>
          </c:tx>
          <c:layout>
            <c:manualLayout>
              <c:xMode val="edge"/>
              <c:yMode val="edge"/>
              <c:x val="1.7084864391951005E-2"/>
              <c:y val="0.241032159391534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65791776027995"/>
          <c:y val="9.0317667126141615E-2"/>
          <c:w val="0.82875240594925637"/>
          <c:h val="0.78481440145502646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2.0625546806649678E-3"/>
                  <c:y val="-5.78357392825897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73-4EA8-B603-BE7F8ABC5671}"/>
                </c:ext>
              </c:extLst>
            </c:dLbl>
            <c:dLbl>
              <c:idx val="2"/>
              <c:layout>
                <c:manualLayout>
                  <c:x val="-5.2062554680664917E-2"/>
                  <c:y val="-8.56135170603675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63-4851-B8C6-7F81C4770848}"/>
                </c:ext>
              </c:extLst>
            </c:dLbl>
            <c:dLbl>
              <c:idx val="4"/>
              <c:layout>
                <c:manualLayout>
                  <c:x val="-5.48403324584429E-2"/>
                  <c:y val="-7.1724628171478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63-4851-B8C6-7F81C47708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35'!$B$5:$B$9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35'!$C$5:$C$9</c:f>
              <c:numCache>
                <c:formatCode>0.00</c:formatCode>
                <c:ptCount val="5"/>
                <c:pt idx="0">
                  <c:v>31.4771438246838</c:v>
                </c:pt>
                <c:pt idx="1">
                  <c:v>21.2049717865901</c:v>
                </c:pt>
                <c:pt idx="2">
                  <c:v>17.059504156006398</c:v>
                </c:pt>
                <c:pt idx="3">
                  <c:v>14.8426167742416</c:v>
                </c:pt>
                <c:pt idx="4">
                  <c:v>12.3339372907068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B4-4C29-B3ED-5E5906978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895312"/>
        <c:axId val="460901976"/>
      </c:lineChart>
      <c:catAx>
        <c:axId val="46089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901976"/>
        <c:crosses val="autoZero"/>
        <c:auto val="1"/>
        <c:lblAlgn val="ctr"/>
        <c:lblOffset val="100"/>
        <c:noMultiLvlLbl val="0"/>
      </c:catAx>
      <c:valAx>
        <c:axId val="460901976"/>
        <c:scaling>
          <c:orientation val="minMax"/>
          <c:max val="3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Kč/GB</a:t>
                </a:r>
                <a:r>
                  <a:rPr lang="cs-CZ" baseline="0">
                    <a:solidFill>
                      <a:schemeClr val="bg1">
                        <a:lumMod val="50000"/>
                      </a:schemeClr>
                    </a:solidFill>
                  </a:rPr>
                  <a:t> </a:t>
                </a: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(bez DPH)</a:t>
                </a:r>
              </a:p>
            </c:rich>
          </c:tx>
          <c:layout>
            <c:manualLayout>
              <c:xMode val="edge"/>
              <c:yMode val="edge"/>
              <c:x val="6.8856080489938772E-3"/>
              <c:y val="0.264774718915343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8953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22025371828523"/>
          <c:y val="9.0579641400246658E-2"/>
          <c:w val="0.83819006999125123"/>
          <c:h val="0.7853670634920635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0951443569553804E-2"/>
                  <c:y val="-8.09838874307378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B-4A5D-AF80-6EFF526AC48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36'!$B$5:$B$9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36'!$C$5:$C$9</c:f>
              <c:numCache>
                <c:formatCode>0.00</c:formatCode>
                <c:ptCount val="5"/>
                <c:pt idx="0">
                  <c:v>67.204673021789603</c:v>
                </c:pt>
                <c:pt idx="1">
                  <c:v>44.697391777589097</c:v>
                </c:pt>
                <c:pt idx="2">
                  <c:v>32.005635283779803</c:v>
                </c:pt>
                <c:pt idx="3">
                  <c:v>20.716938341198698</c:v>
                </c:pt>
                <c:pt idx="4">
                  <c:v>18.731004535793499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2F-41D7-B0E8-9B033A3E3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895312"/>
        <c:axId val="460901976"/>
      </c:lineChart>
      <c:catAx>
        <c:axId val="46089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901976"/>
        <c:crosses val="autoZero"/>
        <c:auto val="1"/>
        <c:lblAlgn val="ctr"/>
        <c:lblOffset val="100"/>
        <c:noMultiLvlLbl val="0"/>
      </c:catAx>
      <c:valAx>
        <c:axId val="46090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Kč/GB</a:t>
                </a:r>
                <a:r>
                  <a:rPr lang="cs-CZ" baseline="0">
                    <a:solidFill>
                      <a:schemeClr val="bg1">
                        <a:lumMod val="50000"/>
                      </a:schemeClr>
                    </a:solidFill>
                  </a:rPr>
                  <a:t> </a:t>
                </a: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(bez DPH)</a:t>
                </a:r>
              </a:p>
            </c:rich>
          </c:tx>
          <c:layout>
            <c:manualLayout>
              <c:xMode val="edge"/>
              <c:yMode val="edge"/>
              <c:x val="1.4710725106524386E-2"/>
              <c:y val="0.352053125889384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46089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'Graf 37'!$B$7</c:f>
              <c:strCache>
                <c:ptCount val="1"/>
                <c:pt idx="0">
                  <c:v>neomezené volání a SMS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37'!$C$5:$G$5</c:f>
              <c:strCache>
                <c:ptCount val="5"/>
                <c:pt idx="0">
                  <c:v>2021
VF/
Neomezený Basic</c:v>
                </c:pt>
                <c:pt idx="1">
                  <c:v>2022 
VF/
Neomezený Basic</c:v>
                </c:pt>
                <c:pt idx="2">
                  <c:v>2023 
VF/
Neomezený Basic</c:v>
                </c:pt>
                <c:pt idx="3">
                  <c:v>2024
 VF/
Neomezený Basic</c:v>
                </c:pt>
                <c:pt idx="4">
                  <c:v>2025
VF/
sLimitem M
 (12 GB)</c:v>
                </c:pt>
              </c:strCache>
            </c:strRef>
          </c:cat>
          <c:val>
            <c:numRef>
              <c:f>'Graf 37'!$C$7:$G$7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652.91</c:v>
                </c:pt>
                <c:pt idx="3">
                  <c:v>652.91</c:v>
                </c:pt>
                <c:pt idx="4">
                  <c:v>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CE-49F8-87A8-B4FF956B1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7655640"/>
        <c:axId val="697655968"/>
        <c:extLst/>
      </c:lineChart>
      <c:catAx>
        <c:axId val="69765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697655968"/>
        <c:crosses val="autoZero"/>
        <c:auto val="1"/>
        <c:lblAlgn val="ctr"/>
        <c:lblOffset val="100"/>
        <c:noMultiLvlLbl val="0"/>
      </c:catAx>
      <c:valAx>
        <c:axId val="69765596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cs-CZ"/>
                  <a:t>Kč /měs. s DPH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26599919801691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69765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748381452318463"/>
          <c:y val="5.0925925925925923E-2"/>
          <c:w val="0.86029396325459329"/>
          <c:h val="0.65669728783902015"/>
        </c:manualLayout>
      </c:layout>
      <c:lineChart>
        <c:grouping val="standard"/>
        <c:varyColors val="0"/>
        <c:ser>
          <c:idx val="1"/>
          <c:order val="0"/>
          <c:tx>
            <c:strRef>
              <c:f>'Graf 38'!$B$6</c:f>
              <c:strCache>
                <c:ptCount val="1"/>
                <c:pt idx="0">
                  <c:v>neomezené volání, 
SMS a data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-6.7611111111111108E-2"/>
                  <c:y val="-3.7449652777777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19-43CB-88ED-D6E02AE9DB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38'!$C$4:$G$4</c:f>
              <c:strCache>
                <c:ptCount val="5"/>
                <c:pt idx="0">
                  <c:v>2021
 VF/
Neomezený Basic</c:v>
                </c:pt>
                <c:pt idx="1">
                  <c:v>2022 
VF/
Neomezený Basic</c:v>
                </c:pt>
                <c:pt idx="2">
                  <c:v>2023 
VF/
Neomezený Basic</c:v>
                </c:pt>
                <c:pt idx="3">
                  <c:v>2024
 VF/
Neomezený Basic</c:v>
                </c:pt>
                <c:pt idx="4">
                  <c:v>2025
 VF/
BezLimitu M</c:v>
                </c:pt>
              </c:strCache>
            </c:strRef>
          </c:cat>
          <c:val>
            <c:numRef>
              <c:f>'Graf 38'!$C$6:$G$6</c:f>
              <c:numCache>
                <c:formatCode>General</c:formatCode>
                <c:ptCount val="5"/>
                <c:pt idx="0">
                  <c:v>599</c:v>
                </c:pt>
                <c:pt idx="1">
                  <c:v>599</c:v>
                </c:pt>
                <c:pt idx="2">
                  <c:v>652.91</c:v>
                </c:pt>
                <c:pt idx="3">
                  <c:v>652.91</c:v>
                </c:pt>
                <c:pt idx="4">
                  <c:v>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45-4274-98B4-63474CB87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7655640"/>
        <c:axId val="697655968"/>
        <c:extLst>
          <c:ext xmlns:c15="http://schemas.microsoft.com/office/drawing/2012/chart" uri="{02D57815-91ED-43cb-92C2-25804820EDAC}">
            <c15:filteredLine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'Graf 38'!$B$4</c15:sqref>
                        </c15:formulaRef>
                      </c:ext>
                    </c:extLst>
                    <c:strCache>
                      <c:ptCount val="1"/>
                      <c:pt idx="0">
                        <c:v>operátor/tarif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'Graf 38'!$C$4:$G$4</c15:sqref>
                        </c15:formulaRef>
                      </c:ext>
                    </c:extLst>
                    <c:strCache>
                      <c:ptCount val="5"/>
                      <c:pt idx="0">
                        <c:v>2021
 VF/
Neomezený Basic</c:v>
                      </c:pt>
                      <c:pt idx="1">
                        <c:v>2022 
VF/
Neomezený Basic</c:v>
                      </c:pt>
                      <c:pt idx="2">
                        <c:v>2023 
VF/
Neomezený Basic</c:v>
                      </c:pt>
                      <c:pt idx="3">
                        <c:v>2024
 VF/
Neomezený Basic</c:v>
                      </c:pt>
                      <c:pt idx="4">
                        <c:v>2025
 VF/
BezLimitu M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'Graf 38'!$C$4:$G$4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1045-4274-98B4-63474CB8704E}"/>
                  </c:ext>
                </c:extLst>
              </c15:ser>
            </c15:filteredLineSeries>
          </c:ext>
        </c:extLst>
      </c:lineChart>
      <c:catAx>
        <c:axId val="69765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7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697655968"/>
        <c:crosses val="autoZero"/>
        <c:auto val="1"/>
        <c:lblAlgn val="ctr"/>
        <c:lblOffset val="100"/>
        <c:noMultiLvlLbl val="0"/>
      </c:catAx>
      <c:valAx>
        <c:axId val="697655968"/>
        <c:scaling>
          <c:orientation val="minMax"/>
          <c:max val="8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cs-CZ"/>
                  <a:t>Kč /měs. s DPH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0.249830125400991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cs-CZ"/>
          </a:p>
        </c:txPr>
        <c:crossAx val="697655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29794488152776"/>
          <c:y val="2.8205128205128206E-2"/>
          <c:w val="0.87433068652445645"/>
          <c:h val="0.69435019841269841"/>
        </c:manualLayout>
      </c:layout>
      <c:lineChart>
        <c:grouping val="standard"/>
        <c:varyColors val="0"/>
        <c:ser>
          <c:idx val="0"/>
          <c:order val="0"/>
          <c:tx>
            <c:strRef>
              <c:f>'Graf 39'!$B$6</c:f>
              <c:strCache>
                <c:ptCount val="1"/>
                <c:pt idx="0">
                  <c:v>neomez. volání, SMS a data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'Graf 39'!$C$5:$G$5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39'!$C$6:$G$6</c:f>
              <c:numCache>
                <c:formatCode>General</c:formatCode>
                <c:ptCount val="5"/>
                <c:pt idx="0">
                  <c:v>20</c:v>
                </c:pt>
                <c:pt idx="1">
                  <c:v>15</c:v>
                </c:pt>
                <c:pt idx="2">
                  <c:v>17</c:v>
                </c:pt>
                <c:pt idx="3">
                  <c:v>18</c:v>
                </c:pt>
                <c:pt idx="4" formatCode="0">
                  <c:v>21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3A8B-470A-95DD-EBCBB350C89F}"/>
            </c:ext>
          </c:extLst>
        </c:ser>
        <c:ser>
          <c:idx val="2"/>
          <c:order val="1"/>
          <c:tx>
            <c:strRef>
              <c:f>'Graf 39'!$B$7</c:f>
              <c:strCache>
                <c:ptCount val="1"/>
                <c:pt idx="0">
                  <c:v>neomez. volání, SMS a 20 GB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'Graf 39'!$C$5:$G$5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39'!$C$7:$G$7</c:f>
              <c:numCache>
                <c:formatCode>General</c:formatCode>
                <c:ptCount val="5"/>
                <c:pt idx="0">
                  <c:v>30</c:v>
                </c:pt>
                <c:pt idx="1">
                  <c:v>27</c:v>
                </c:pt>
                <c:pt idx="2">
                  <c:v>27</c:v>
                </c:pt>
                <c:pt idx="3">
                  <c:v>30</c:v>
                </c:pt>
                <c:pt idx="4" formatCode="0">
                  <c:v>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3A8B-470A-95DD-EBCBB350C89F}"/>
            </c:ext>
          </c:extLst>
        </c:ser>
        <c:ser>
          <c:idx val="3"/>
          <c:order val="2"/>
          <c:tx>
            <c:strRef>
              <c:f>'Graf 39'!$B$8</c:f>
              <c:strCache>
                <c:ptCount val="1"/>
                <c:pt idx="0">
                  <c:v>900 hovorů a 80 SMS a 10 GB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'Graf 39'!$C$5:$G$5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39'!$C$8:$G$8</c:f>
              <c:numCache>
                <c:formatCode>General</c:formatCode>
                <c:ptCount val="5"/>
                <c:pt idx="0">
                  <c:v>33</c:v>
                </c:pt>
                <c:pt idx="1">
                  <c:v>31</c:v>
                </c:pt>
                <c:pt idx="2">
                  <c:v>32</c:v>
                </c:pt>
                <c:pt idx="3">
                  <c:v>35</c:v>
                </c:pt>
                <c:pt idx="4" formatCode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8B-470A-95DD-EBCBB350C89F}"/>
            </c:ext>
          </c:extLst>
        </c:ser>
        <c:ser>
          <c:idx val="4"/>
          <c:order val="3"/>
          <c:tx>
            <c:strRef>
              <c:f>'Graf 39'!$B$9</c:f>
              <c:strCache>
                <c:ptCount val="1"/>
                <c:pt idx="0">
                  <c:v>300 hovorů a 80 SMS a 1 GB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'Graf 39'!$C$5:$G$5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39'!$C$9:$G$9</c:f>
              <c:numCache>
                <c:formatCode>General</c:formatCode>
                <c:ptCount val="5"/>
                <c:pt idx="0">
                  <c:v>35</c:v>
                </c:pt>
                <c:pt idx="1">
                  <c:v>32</c:v>
                </c:pt>
                <c:pt idx="2">
                  <c:v>34</c:v>
                </c:pt>
                <c:pt idx="3">
                  <c:v>36</c:v>
                </c:pt>
                <c:pt idx="4" formatCode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A8B-470A-95DD-EBCBB350C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472456"/>
        <c:axId val="388467536"/>
        <c:extLst/>
      </c:lineChart>
      <c:catAx>
        <c:axId val="388472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8467536"/>
        <c:crosses val="autoZero"/>
        <c:auto val="1"/>
        <c:lblAlgn val="ctr"/>
        <c:lblOffset val="100"/>
        <c:noMultiLvlLbl val="0"/>
      </c:catAx>
      <c:valAx>
        <c:axId val="38846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pořadí ve srovnání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88472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220691163604556E-2"/>
          <c:y val="0.82544725529100527"/>
          <c:w val="0.81933639545056869"/>
          <c:h val="0.16930307539682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4868110236220522E-2"/>
                  <c:y val="-6.99190726159230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604-456E-9B94-6360758E4E70}"/>
                </c:ext>
              </c:extLst>
            </c:dLbl>
            <c:dLbl>
              <c:idx val="2"/>
              <c:layout>
                <c:manualLayout>
                  <c:x val="-8.1534776902887143E-2"/>
                  <c:y val="-3.2882035578885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30-40D1-8968-3E2430BC90B7}"/>
                </c:ext>
              </c:extLst>
            </c:dLbl>
            <c:dLbl>
              <c:idx val="4"/>
              <c:layout>
                <c:manualLayout>
                  <c:x val="-4.8201443569553908E-2"/>
                  <c:y val="-8.84375911344415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04-456E-9B94-6360758E4E70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'Grafy 45-47'!$E$4:$I$4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'Grafy 45-47'!$E$5:$I$5</c:f>
              <c:numCache>
                <c:formatCode>0.00</c:formatCode>
                <c:ptCount val="5"/>
                <c:pt idx="0">
                  <c:v>0.21855848376834033</c:v>
                </c:pt>
                <c:pt idx="1">
                  <c:v>0.1839564807052072</c:v>
                </c:pt>
                <c:pt idx="2">
                  <c:v>0.45</c:v>
                </c:pt>
                <c:pt idx="3">
                  <c:v>0.59</c:v>
                </c:pt>
                <c:pt idx="4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3-41D1-A23F-507F2754D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814784"/>
        <c:axId val="75816320"/>
      </c:lineChart>
      <c:catAx>
        <c:axId val="7581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816320"/>
        <c:crosses val="autoZero"/>
        <c:auto val="1"/>
        <c:lblAlgn val="ctr"/>
        <c:lblOffset val="100"/>
        <c:tickLblSkip val="1"/>
        <c:noMultiLvlLbl val="0"/>
      </c:catAx>
      <c:valAx>
        <c:axId val="75816320"/>
        <c:scaling>
          <c:orientation val="minMax"/>
          <c:max val="0.7000000000000000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Eur/min.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5956219014289886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81478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1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9312554680664917E-2"/>
                  <c:y val="-8.3807961504811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35-4BFA-AA53-0B11B25DBF6D}"/>
                </c:ext>
              </c:extLst>
            </c:dLbl>
            <c:dLbl>
              <c:idx val="2"/>
              <c:layout>
                <c:manualLayout>
                  <c:x val="-4.8201443569553908E-2"/>
                  <c:y val="-4.21412948381452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35-4BFA-AA53-0B11B25DBF6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'Grafy 45-47'!$E$4:$I$4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'Grafy 45-47'!$E$6:$I$6</c:f>
              <c:numCache>
                <c:formatCode>0.00</c:formatCode>
                <c:ptCount val="5"/>
                <c:pt idx="0">
                  <c:v>0.18946932381888384</c:v>
                </c:pt>
                <c:pt idx="1">
                  <c:v>0.11787691120156761</c:v>
                </c:pt>
                <c:pt idx="2">
                  <c:v>0.28000000000000003</c:v>
                </c:pt>
                <c:pt idx="3">
                  <c:v>0.25</c:v>
                </c:pt>
                <c:pt idx="4">
                  <c:v>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22-4E91-8DBC-3841E0B1B4E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5860992"/>
        <c:axId val="75883264"/>
        <c:extLst/>
      </c:lineChart>
      <c:catAx>
        <c:axId val="7586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883264"/>
        <c:crosses val="autoZero"/>
        <c:auto val="1"/>
        <c:lblAlgn val="ctr"/>
        <c:lblOffset val="100"/>
        <c:noMultiLvlLbl val="0"/>
      </c:catAx>
      <c:valAx>
        <c:axId val="75883264"/>
        <c:scaling>
          <c:orientation val="minMax"/>
          <c:max val="0.3000000000000000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Eur/SMS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698283027121609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86099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'Grafy 45-47'!$E$7:$G$7</c:f>
              <c:strCache>
                <c:ptCount val="3"/>
                <c:pt idx="0">
                  <c:v>17,11</c:v>
                </c:pt>
                <c:pt idx="1">
                  <c:v>20,65</c:v>
                </c:pt>
                <c:pt idx="2">
                  <c:v>5,77</c:v>
                </c:pt>
              </c:strCache>
            </c:strRef>
          </c:tx>
          <c:spPr>
            <a:ln w="28575">
              <a:solidFill>
                <a:srgbClr val="006538"/>
              </a:solidFill>
            </a:ln>
          </c:spPr>
          <c:marker>
            <c:symbol val="circle"/>
            <c:size val="6"/>
            <c:spPr>
              <a:solidFill>
                <a:srgbClr val="ED7D31"/>
              </a:solidFill>
              <a:ln>
                <a:solidFill>
                  <a:srgbClr val="ED7D31"/>
                </a:solidFill>
              </a:ln>
            </c:spPr>
          </c:marker>
          <c:dLbls>
            <c:dLbl>
              <c:idx val="2"/>
              <c:layout>
                <c:manualLayout>
                  <c:x val="-1.903477690288714E-2"/>
                  <c:y val="-5.3715368912219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DC-4679-B57A-9B182181485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'Grafy 45-47'!$E$4:$I$4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'Grafy 45-47'!$E$7:$I$7</c:f>
              <c:numCache>
                <c:formatCode>0.00</c:formatCode>
                <c:ptCount val="5"/>
                <c:pt idx="0">
                  <c:v>17.114871405959686</c:v>
                </c:pt>
                <c:pt idx="1">
                  <c:v>20.654993465222482</c:v>
                </c:pt>
                <c:pt idx="2">
                  <c:v>5.77</c:v>
                </c:pt>
                <c:pt idx="3">
                  <c:v>4.4400000000000004</c:v>
                </c:pt>
                <c:pt idx="4">
                  <c:v>2.36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A262-4337-B240-8BA04B8A1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923840"/>
        <c:axId val="75925376"/>
        <c:extLst/>
      </c:lineChart>
      <c:catAx>
        <c:axId val="7592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925376"/>
        <c:crosses val="autoZero"/>
        <c:auto val="1"/>
        <c:lblAlgn val="ctr"/>
        <c:lblOffset val="100"/>
        <c:noMultiLvlLbl val="0"/>
      </c:catAx>
      <c:valAx>
        <c:axId val="75925376"/>
        <c:scaling>
          <c:orientation val="minMax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cs-CZ"/>
                  <a:t>Eur/GB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6870783730158724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92384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932917760279961"/>
          <c:y val="7.6623529314356204E-2"/>
          <c:w val="0.8459168853893263"/>
          <c:h val="0.77683986441798947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numFmt formatCode="#,##0.0000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972-4E00-9F22-C516BF1469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'Graf 48'!$V$25:$AA$25</c15:sqref>
                  </c15:fullRef>
                </c:ext>
              </c:extLst>
              <c:f>'Graf 48'!$V$25:$Z$25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48'!$V$26:$AA$26</c15:sqref>
                  </c15:fullRef>
                </c:ext>
              </c:extLst>
              <c:f>'Graf 48'!$V$26:$Z$26</c:f>
              <c:numCache>
                <c:formatCode>0.0000</c:formatCode>
                <c:ptCount val="5"/>
                <c:pt idx="0">
                  <c:v>2.64E-2</c:v>
                </c:pt>
                <c:pt idx="1">
                  <c:v>1.7899999999999999E-2</c:v>
                </c:pt>
                <c:pt idx="2" formatCode="0.00000">
                  <c:v>1.7170000000000001E-2</c:v>
                </c:pt>
                <c:pt idx="3" formatCode="0.00000">
                  <c:v>1.7016099999999999E-2</c:v>
                </c:pt>
                <c:pt idx="4" formatCode="0.00000">
                  <c:v>1.7616700000000002E-2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'Graf 48'!$AA$26</c15:sqref>
                  <c15:dLbl>
                    <c:idx val="4"/>
                    <c:tx>
                      <c:rich>
                        <a:bodyPr/>
                        <a:lstStyle/>
                        <a:p>
                          <a:fld id="{2558052B-D87A-4968-BDD4-EB14C88A2F69}" type="VALUE">
                            <a:rPr lang="en-US" b="0">
                              <a:solidFill>
                                <a:sysClr val="windowText" lastClr="000000"/>
                              </a:solidFill>
                            </a:rPr>
                            <a:pPr/>
                            <a:t>[HODNOTA]</a:t>
                          </a:fld>
                          <a:endParaRPr lang="cs-CZ"/>
                        </a:p>
                      </c:rich>
                    </c:tx>
                    <c:dLblPos val="in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0-10AF-4129-82F5-C214F6255795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4-1967-4628-8E3C-39FDF8A5A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5523936"/>
        <c:axId val="495521312"/>
      </c:barChart>
      <c:catAx>
        <c:axId val="49552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5521312"/>
        <c:crosses val="autoZero"/>
        <c:auto val="1"/>
        <c:lblAlgn val="ctr"/>
        <c:lblOffset val="100"/>
        <c:noMultiLvlLbl val="0"/>
      </c:catAx>
      <c:valAx>
        <c:axId val="49552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  <a:endParaRPr lang="en-US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3811678924200174E-2"/>
              <c:y val="0.435219288440679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552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2.9715660542432194E-3"/>
                  <c:y val="2.054646164021163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Arial Black" panose="020B0A04020102020204" pitchFamily="34" charset="0"/>
                      <a:ea typeface="Titillium Bd" charset="0"/>
                      <a:cs typeface="Titillium Bd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85-4E37-BD9D-E68BAAD723A1}"/>
                </c:ext>
              </c:extLst>
            </c:dLbl>
            <c:dLbl>
              <c:idx val="4"/>
              <c:layout>
                <c:manualLayout>
                  <c:x val="-1.1111111111111009E-2"/>
                  <c:y val="1.64391951006124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1000" b="1" i="0" u="none" strike="noStrike" kern="1200" baseline="0">
                      <a:solidFill>
                        <a:srgbClr val="4472C4"/>
                      </a:solidFill>
                      <a:latin typeface="Arial Black" panose="020B0A04020102020204" pitchFamily="34" charset="0"/>
                      <a:ea typeface="Titillium Bd" charset="0"/>
                      <a:cs typeface="Titillium Bd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43-4531-9B86-23CBB7EC99F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255426E-769D-4F8E-B12E-A56D6BEE15B3}" type="VALUE">
                      <a:rPr lang="en-US" b="0">
                        <a:solidFill>
                          <a:sysClr val="windowText" lastClr="000000"/>
                        </a:solidFill>
                      </a:rPr>
                      <a:pPr/>
                      <a:t>[HODNOTA]</a:t>
                    </a:fld>
                    <a:endParaRPr lang="cs-CZ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AA5-4D75-B80B-38F46E0C8B5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62C4962-FF68-486B-B58E-F334AB3FFA4D}" type="VALUE">
                      <a:rPr lang="en-US">
                        <a:solidFill>
                          <a:srgbClr val="FF0000"/>
                        </a:solidFill>
                      </a:rPr>
                      <a:pPr/>
                      <a:t>[HODNOTA]</a:t>
                    </a:fld>
                    <a:endParaRPr lang="cs-CZ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EAA5-4D75-B80B-38F46E0C8B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Titillium Bd" charset="0"/>
                    <a:cs typeface="Titillium Bd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 49'!$B$5:$B$9</c:f>
              <c:strCache>
                <c:ptCount val="5"/>
                <c:pt idx="0">
                  <c:v>7/2021</c:v>
                </c:pt>
                <c:pt idx="1">
                  <c:v>1/2022</c:v>
                </c:pt>
                <c:pt idx="2">
                  <c:v>1/2023</c:v>
                </c:pt>
                <c:pt idx="3">
                  <c:v>1/2024</c:v>
                </c:pt>
                <c:pt idx="4">
                  <c:v>1/2025</c:v>
                </c:pt>
              </c:strCache>
            </c:strRef>
          </c:cat>
          <c:val>
            <c:numRef>
              <c:f>'Graf 49'!$C$5:$C$9</c:f>
              <c:numCache>
                <c:formatCode>0.0000</c:formatCode>
                <c:ptCount val="5"/>
                <c:pt idx="0" formatCode="0.000">
                  <c:v>0.183064</c:v>
                </c:pt>
                <c:pt idx="1">
                  <c:v>0.13964599999999999</c:v>
                </c:pt>
                <c:pt idx="2">
                  <c:v>9.8140000000000005E-2</c:v>
                </c:pt>
                <c:pt idx="3">
                  <c:v>4.8646000000000002E-2</c:v>
                </c:pt>
                <c:pt idx="4">
                  <c:v>5.0262000000000008E-2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A5-4D75-B80B-38F46E0C8B5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71504440"/>
        <c:axId val="571510320"/>
      </c:barChart>
      <c:catAx>
        <c:axId val="571504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571510320"/>
        <c:crosses val="autoZero"/>
        <c:auto val="1"/>
        <c:lblAlgn val="ctr"/>
        <c:lblOffset val="100"/>
        <c:noMultiLvlLbl val="0"/>
      </c:catAx>
      <c:valAx>
        <c:axId val="571510320"/>
        <c:scaling>
          <c:orientation val="minMax"/>
          <c:max val="0.2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1504440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44269466316709"/>
          <c:y val="4.9637083782540961E-2"/>
          <c:w val="0.82731539807524035"/>
          <c:h val="0.70276100904053673"/>
        </c:manualLayout>
      </c:layout>
      <c:lineChart>
        <c:grouping val="standard"/>
        <c:varyColors val="0"/>
        <c:ser>
          <c:idx val="0"/>
          <c:order val="0"/>
          <c:tx>
            <c:strRef>
              <c:f>'Graf 50'!$B$5</c:f>
              <c:strCache>
                <c:ptCount val="1"/>
                <c:pt idx="0">
                  <c:v>průměrný výnos za ukončení volání minuty hlasového volání 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0333333333333385E-2"/>
                  <c:y val="-3.4687591134441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67-4375-B302-9C0E29064DED}"/>
                </c:ext>
              </c:extLst>
            </c:dLbl>
            <c:dLbl>
              <c:idx val="2"/>
              <c:layout>
                <c:manualLayout>
                  <c:x val="-6.0333333333333336E-2"/>
                  <c:y val="-4.8576480023330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67-4375-B302-9C0E29064DED}"/>
                </c:ext>
              </c:extLst>
            </c:dLbl>
            <c:numFmt formatCode="#,##0.00\ &quot;Kč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50'!$H$4:$L$4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50'!$H$5:$L$5</c:f>
              <c:numCache>
                <c:formatCode>0.00</c:formatCode>
                <c:ptCount val="5"/>
                <c:pt idx="0">
                  <c:v>0.22420543247468064</c:v>
                </c:pt>
                <c:pt idx="1">
                  <c:v>0.1487241913142818</c:v>
                </c:pt>
                <c:pt idx="2">
                  <c:v>0.10858103729778695</c:v>
                </c:pt>
                <c:pt idx="3">
                  <c:v>5.8164290973296083E-2</c:v>
                </c:pt>
                <c:pt idx="4">
                  <c:v>5.8982189643710665E-2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D-47A8-9785-354CE47B5802}"/>
            </c:ext>
          </c:extLst>
        </c:ser>
        <c:ser>
          <c:idx val="1"/>
          <c:order val="1"/>
          <c:tx>
            <c:strRef>
              <c:f>'Graf 50'!$B$6</c:f>
              <c:strCache>
                <c:ptCount val="1"/>
                <c:pt idx="0">
                  <c:v>průměrný výnos za terminaci SMS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numFmt formatCode="#,##0.00\ &quot;Kč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50'!$H$4:$L$4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50'!$H$6:$L$6</c:f>
              <c:numCache>
                <c:formatCode>0.00</c:formatCode>
                <c:ptCount val="5"/>
                <c:pt idx="0">
                  <c:v>0.90000048034319435</c:v>
                </c:pt>
                <c:pt idx="1">
                  <c:v>0.90000035828818692</c:v>
                </c:pt>
                <c:pt idx="2">
                  <c:v>0.9000005214032355</c:v>
                </c:pt>
                <c:pt idx="3">
                  <c:v>0.89999603587824872</c:v>
                </c:pt>
                <c:pt idx="4">
                  <c:v>0.8999971545663854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D-47A8-9785-354CE47B5802}"/>
            </c:ext>
          </c:extLst>
        </c:ser>
        <c:ser>
          <c:idx val="2"/>
          <c:order val="2"/>
          <c:tx>
            <c:strRef>
              <c:f>'Graf 50'!$B$7</c:f>
              <c:strCache>
                <c:ptCount val="1"/>
                <c:pt idx="0">
                  <c:v>průměrný výnos za  terminaci MMS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numFmt formatCode="#,##0.00\ &quot;Kč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 algn="l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50'!$H$4:$L$4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50'!$H$7:$L$7</c:f>
              <c:numCache>
                <c:formatCode>0.00</c:formatCode>
                <c:ptCount val="5"/>
                <c:pt idx="0">
                  <c:v>3.5000322245274873</c:v>
                </c:pt>
                <c:pt idx="1">
                  <c:v>3.4999478654089238</c:v>
                </c:pt>
                <c:pt idx="2">
                  <c:v>3.5001412185425957</c:v>
                </c:pt>
                <c:pt idx="3">
                  <c:v>3.5000337835658399</c:v>
                </c:pt>
                <c:pt idx="4">
                  <c:v>3.4999270236912765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AD-47A8-9785-354CE47B5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370856"/>
        <c:axId val="354374136"/>
      </c:lineChart>
      <c:catAx>
        <c:axId val="354370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4374136"/>
        <c:crosses val="autoZero"/>
        <c:auto val="1"/>
        <c:lblAlgn val="ctr"/>
        <c:lblOffset val="100"/>
        <c:noMultiLvlLbl val="0"/>
      </c:catAx>
      <c:valAx>
        <c:axId val="354374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layout>
            <c:manualLayout>
              <c:xMode val="edge"/>
              <c:yMode val="edge"/>
              <c:x val="3.4584426946631681E-3"/>
              <c:y val="0.28503353747448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.00\ &quot;Kč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54370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86101756138655"/>
          <c:y val="0.86190401476080258"/>
          <c:w val="0.68233855226073881"/>
          <c:h val="0.138096019247594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51-54'!$C$4</c:f>
              <c:strCache>
                <c:ptCount val="1"/>
                <c:pt idx="0">
                  <c:v>Jednorázová cena PPV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51-54'!$B$5:$B$9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51-54'!$C$5:$C$9</c:f>
              <c:numCache>
                <c:formatCode>#,##0</c:formatCode>
                <c:ptCount val="5"/>
                <c:pt idx="0">
                  <c:v>1120</c:v>
                </c:pt>
                <c:pt idx="1">
                  <c:v>1120</c:v>
                </c:pt>
                <c:pt idx="2">
                  <c:v>1120</c:v>
                </c:pt>
                <c:pt idx="3">
                  <c:v>1120</c:v>
                </c:pt>
                <c:pt idx="4">
                  <c:v>1120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D-43D9-8268-BEDE05463B8E}"/>
            </c:ext>
          </c:extLst>
        </c:ser>
        <c:ser>
          <c:idx val="1"/>
          <c:order val="1"/>
          <c:tx>
            <c:strRef>
              <c:f>'Graf 51-54'!$D$4</c:f>
              <c:strCache>
                <c:ptCount val="1"/>
                <c:pt idx="0">
                  <c:v>Jednorázová cena SPV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 51-54'!$B$5:$B$9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51-54'!$D$5:$D$9</c:f>
              <c:numCache>
                <c:formatCode>#,##0</c:formatCode>
                <c:ptCount val="5"/>
                <c:pt idx="0">
                  <c:v>1162</c:v>
                </c:pt>
                <c:pt idx="1">
                  <c:v>1162</c:v>
                </c:pt>
                <c:pt idx="2">
                  <c:v>1162</c:v>
                </c:pt>
                <c:pt idx="3">
                  <c:v>1162</c:v>
                </c:pt>
                <c:pt idx="4">
                  <c:v>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D-43D9-8268-BEDE05463B8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layout>
            <c:manualLayout>
              <c:xMode val="edge"/>
              <c:yMode val="edge"/>
              <c:x val="1.6666666666666666E-2"/>
              <c:y val="0.317460994459025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51-54'!$C$20</c:f>
              <c:strCache>
                <c:ptCount val="1"/>
                <c:pt idx="0">
                  <c:v>Měsíční PPV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51-54'!$B$21:$B$25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51-54'!$C$21:$C$25</c:f>
              <c:numCache>
                <c:formatCode>#,##0</c:formatCode>
                <c:ptCount val="5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CF-4C54-A797-3BDD19E01DB8}"/>
            </c:ext>
          </c:extLst>
        </c:ser>
        <c:ser>
          <c:idx val="1"/>
          <c:order val="1"/>
          <c:tx>
            <c:strRef>
              <c:f>'Graf 51-54'!$D$20</c:f>
              <c:strCache>
                <c:ptCount val="1"/>
                <c:pt idx="0">
                  <c:v>Měsíční SPV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 51-54'!$B$21:$B$25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51-54'!$D$21:$D$25</c:f>
              <c:numCache>
                <c:formatCode>#,##0</c:formatCode>
                <c:ptCount val="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CF-4C54-A797-3BDD19E01DB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51-54'!$C$37</c:f>
              <c:strCache>
                <c:ptCount val="1"/>
                <c:pt idx="0">
                  <c:v>Poskytnutí kolokačního prostoru - skříň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51-54'!$B$38:$B$42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51-54'!$C$38:$C$42</c:f>
              <c:numCache>
                <c:formatCode>#,##0</c:formatCode>
                <c:ptCount val="5"/>
                <c:pt idx="0">
                  <c:v>35050</c:v>
                </c:pt>
                <c:pt idx="1">
                  <c:v>35050</c:v>
                </c:pt>
                <c:pt idx="2">
                  <c:v>35050</c:v>
                </c:pt>
                <c:pt idx="3">
                  <c:v>37400</c:v>
                </c:pt>
                <c:pt idx="4">
                  <c:v>37400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06-4635-8071-7CDA090452DA}"/>
            </c:ext>
          </c:extLst>
        </c:ser>
        <c:ser>
          <c:idx val="1"/>
          <c:order val="1"/>
          <c:tx>
            <c:strRef>
              <c:f>'Graf 51-54'!$D$37</c:f>
              <c:strCache>
                <c:ptCount val="1"/>
                <c:pt idx="0">
                  <c:v>Podrobné místní šetření - další zpráva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 51-54'!$B$38:$B$42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51-54'!$D$38:$D$42</c:f>
              <c:numCache>
                <c:formatCode>#,##0</c:formatCode>
                <c:ptCount val="5"/>
                <c:pt idx="0">
                  <c:v>8624</c:v>
                </c:pt>
                <c:pt idx="1">
                  <c:v>8624</c:v>
                </c:pt>
                <c:pt idx="2">
                  <c:v>8624</c:v>
                </c:pt>
                <c:pt idx="3">
                  <c:v>9574</c:v>
                </c:pt>
                <c:pt idx="4">
                  <c:v>9574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6-4635-8071-7CDA090452D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51-54'!$C$52</c:f>
              <c:strCache>
                <c:ptCount val="1"/>
                <c:pt idx="0">
                  <c:v>Pronájem kolokačního prostoru - skříň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'Graf 51-54'!$B$53:$B$57</c:f>
              <c:strCache>
                <c:ptCount val="5"/>
                <c:pt idx="0">
                  <c:v>31.12.2021</c:v>
                </c:pt>
                <c:pt idx="1">
                  <c:v>31.12.2022</c:v>
                </c:pt>
                <c:pt idx="2">
                  <c:v>31.12.2023</c:v>
                </c:pt>
                <c:pt idx="3">
                  <c:v>31.12.2024</c:v>
                </c:pt>
                <c:pt idx="4">
                  <c:v>31.12.2025</c:v>
                </c:pt>
              </c:strCache>
            </c:strRef>
          </c:cat>
          <c:val>
            <c:numRef>
              <c:f>'Graf 51-54'!$C$53:$C$57</c:f>
              <c:numCache>
                <c:formatCode>#,##0</c:formatCode>
                <c:ptCount val="5"/>
                <c:pt idx="0">
                  <c:v>5035</c:v>
                </c:pt>
                <c:pt idx="1">
                  <c:v>5035</c:v>
                </c:pt>
                <c:pt idx="2">
                  <c:v>5035</c:v>
                </c:pt>
                <c:pt idx="3">
                  <c:v>4620</c:v>
                </c:pt>
                <c:pt idx="4">
                  <c:v>4620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F-4674-91F5-F7C95F8DE9E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0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'Graf 55'!$D$4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4472C4"/>
            </a:solidFill>
            <a:ln w="9525" cap="flat" cmpd="sng" algn="ctr">
              <a:solidFill>
                <a:srgbClr val="4472C4"/>
              </a:solidFill>
              <a:round/>
            </a:ln>
            <a:effectLst/>
          </c:spPr>
          <c:invertIfNegative val="0"/>
          <c:dLbls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D1-4CA3-9118-2F3FE40D5C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55'!$B$5:$C$12</c:f>
              <c:multiLvlStrCache>
                <c:ptCount val="8"/>
                <c:lvl>
                  <c:pt idx="0">
                    <c:v>STANDARD
(do 55 Mb)</c:v>
                  </c:pt>
                  <c:pt idx="1">
                    <c:v>PREMIUM
(do 110 Mb)</c:v>
                  </c:pt>
                  <c:pt idx="2">
                    <c:v>SUPERFAST
(do 1000 Mb / 2000 Mb)</c:v>
                  </c:pt>
                  <c:pt idx="3">
                    <c:v>DIGITAL E1
(pro PBX)</c:v>
                  </c:pt>
                  <c:pt idx="4">
                    <c:v>STANDARD
(do 55 Mb)</c:v>
                  </c:pt>
                  <c:pt idx="5">
                    <c:v>PREMIUM
(do 110 Mb)</c:v>
                  </c:pt>
                  <c:pt idx="6">
                    <c:v>SUPERFAST
(do 1000 Mb / 2000 Mb)</c:v>
                  </c:pt>
                  <c:pt idx="7">
                    <c:v>DIGITAL E1
(pro PBX)</c:v>
                  </c:pt>
                </c:lvl>
                <c:lvl>
                  <c:pt idx="0">
                    <c:v>zřízení připojení
v koncovém bodě</c:v>
                  </c:pt>
                  <c:pt idx="4">
                    <c:v>měsíční cena za připojení v koncovém bodě</c:v>
                  </c:pt>
                </c:lvl>
              </c:multiLvlStrCache>
            </c:multiLvlStrRef>
          </c:cat>
          <c:val>
            <c:numRef>
              <c:f>('Graf 55'!$D$5,'Graf 55'!$D$6,'Graf 55'!$D$7,'Graf 55'!$D$8,'Graf 55'!$D$9,'Graf 55'!$D$10,'Graf 55'!$D$11,'Graf 55'!$D$12)</c:f>
              <c:numCache>
                <c:formatCode>#,##0</c:formatCode>
                <c:ptCount val="8"/>
                <c:pt idx="0">
                  <c:v>990</c:v>
                </c:pt>
                <c:pt idx="1">
                  <c:v>990</c:v>
                </c:pt>
                <c:pt idx="2">
                  <c:v>990</c:v>
                </c:pt>
                <c:pt idx="3">
                  <c:v>2550</c:v>
                </c:pt>
                <c:pt idx="4">
                  <c:v>180</c:v>
                </c:pt>
                <c:pt idx="5">
                  <c:v>227</c:v>
                </c:pt>
                <c:pt idx="6">
                  <c:v>277</c:v>
                </c:pt>
                <c:pt idx="7">
                  <c:v>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0-43D4-A740-7DFE05C96A17}"/>
            </c:ext>
          </c:extLst>
        </c:ser>
        <c:ser>
          <c:idx val="3"/>
          <c:order val="1"/>
          <c:tx>
            <c:strRef>
              <c:f>'Graf 55'!$E$4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ED7D3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D1-4CA3-9118-2F3FE40D5CB1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D1-4CA3-9118-2F3FE40D5CB1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D1-4CA3-9118-2F3FE40D5CB1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D1-4CA3-9118-2F3FE40D5C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55'!$B$5:$C$12</c:f>
              <c:multiLvlStrCache>
                <c:ptCount val="8"/>
                <c:lvl>
                  <c:pt idx="0">
                    <c:v>STANDARD
(do 55 Mb)</c:v>
                  </c:pt>
                  <c:pt idx="1">
                    <c:v>PREMIUM
(do 110 Mb)</c:v>
                  </c:pt>
                  <c:pt idx="2">
                    <c:v>SUPERFAST
(do 1000 Mb / 2000 Mb)</c:v>
                  </c:pt>
                  <c:pt idx="3">
                    <c:v>DIGITAL E1
(pro PBX)</c:v>
                  </c:pt>
                  <c:pt idx="4">
                    <c:v>STANDARD
(do 55 Mb)</c:v>
                  </c:pt>
                  <c:pt idx="5">
                    <c:v>PREMIUM
(do 110 Mb)</c:v>
                  </c:pt>
                  <c:pt idx="6">
                    <c:v>SUPERFAST
(do 1000 Mb / 2000 Mb)</c:v>
                  </c:pt>
                  <c:pt idx="7">
                    <c:v>DIGITAL E1
(pro PBX)</c:v>
                  </c:pt>
                </c:lvl>
                <c:lvl>
                  <c:pt idx="0">
                    <c:v>zřízení připojení
v koncovém bodě</c:v>
                  </c:pt>
                  <c:pt idx="4">
                    <c:v>měsíční cena za připojení v koncovém bodě</c:v>
                  </c:pt>
                </c:lvl>
              </c:multiLvlStrCache>
            </c:multiLvlStrRef>
          </c:cat>
          <c:val>
            <c:numRef>
              <c:f>('Graf 55'!$E$5,'Graf 55'!$E$6,'Graf 55'!$E$7,'Graf 55'!$E$8,'Graf 55'!$E$9,'Graf 55'!$E$10,'Graf 55'!$E$11,'Graf 55'!$E$12)</c:f>
              <c:numCache>
                <c:formatCode>#,##0</c:formatCode>
                <c:ptCount val="8"/>
                <c:pt idx="0">
                  <c:v>1890</c:v>
                </c:pt>
                <c:pt idx="1">
                  <c:v>1890</c:v>
                </c:pt>
                <c:pt idx="2">
                  <c:v>1890</c:v>
                </c:pt>
                <c:pt idx="3">
                  <c:v>2550</c:v>
                </c:pt>
                <c:pt idx="4">
                  <c:v>180</c:v>
                </c:pt>
                <c:pt idx="5">
                  <c:v>235</c:v>
                </c:pt>
                <c:pt idx="6">
                  <c:v>298</c:v>
                </c:pt>
                <c:pt idx="7">
                  <c:v>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AA0-43D4-A740-7DFE05C96A17}"/>
            </c:ext>
          </c:extLst>
        </c:ser>
        <c:ser>
          <c:idx val="4"/>
          <c:order val="2"/>
          <c:tx>
            <c:strRef>
              <c:f>'Graf 55'!$F$4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5A5A5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D1-4CA3-9118-2F3FE40D5CB1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D1-4CA3-9118-2F3FE40D5CB1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D1-4CA3-9118-2F3FE40D5CB1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>
                          <a:lumMod val="65000"/>
                        </a:schemeClr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D1-4CA3-9118-2F3FE40D5C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55'!$B$5:$C$12</c:f>
              <c:multiLvlStrCache>
                <c:ptCount val="8"/>
                <c:lvl>
                  <c:pt idx="0">
                    <c:v>STANDARD
(do 55 Mb)</c:v>
                  </c:pt>
                  <c:pt idx="1">
                    <c:v>PREMIUM
(do 110 Mb)</c:v>
                  </c:pt>
                  <c:pt idx="2">
                    <c:v>SUPERFAST
(do 1000 Mb / 2000 Mb)</c:v>
                  </c:pt>
                  <c:pt idx="3">
                    <c:v>DIGITAL E1
(pro PBX)</c:v>
                  </c:pt>
                  <c:pt idx="4">
                    <c:v>STANDARD
(do 55 Mb)</c:v>
                  </c:pt>
                  <c:pt idx="5">
                    <c:v>PREMIUM
(do 110 Mb)</c:v>
                  </c:pt>
                  <c:pt idx="6">
                    <c:v>SUPERFAST
(do 1000 Mb / 2000 Mb)</c:v>
                  </c:pt>
                  <c:pt idx="7">
                    <c:v>DIGITAL E1
(pro PBX)</c:v>
                  </c:pt>
                </c:lvl>
                <c:lvl>
                  <c:pt idx="0">
                    <c:v>zřízení připojení
v koncovém bodě</c:v>
                  </c:pt>
                  <c:pt idx="4">
                    <c:v>měsíční cena za připojení v koncovém bodě</c:v>
                  </c:pt>
                </c:lvl>
              </c:multiLvlStrCache>
            </c:multiLvlStrRef>
          </c:cat>
          <c:val>
            <c:numRef>
              <c:f>('Graf 55'!$F$5,'Graf 55'!$F$6,'Graf 55'!$F$7,'Graf 55'!$F$8,'Graf 55'!$F$9,'Graf 55'!$F$10,'Graf 55'!$F$11,'Graf 55'!$F$12)</c:f>
              <c:numCache>
                <c:formatCode>#,##0</c:formatCode>
                <c:ptCount val="8"/>
                <c:pt idx="0">
                  <c:v>2490</c:v>
                </c:pt>
                <c:pt idx="1">
                  <c:v>2490</c:v>
                </c:pt>
                <c:pt idx="2">
                  <c:v>2490</c:v>
                </c:pt>
                <c:pt idx="3">
                  <c:v>3500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AA0-43D4-A740-7DFE05C96A17}"/>
            </c:ext>
          </c:extLst>
        </c:ser>
        <c:ser>
          <c:idx val="5"/>
          <c:order val="3"/>
          <c:tx>
            <c:v>2024</c:v>
          </c:tx>
          <c:spPr>
            <a:solidFill>
              <a:srgbClr val="FFC000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AA0-43D4-A740-7DFE05C96A17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AA0-43D4-A740-7DFE05C96A17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AA0-43D4-A740-7DFE05C96A17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AA0-43D4-A740-7DFE05C96A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55'!$B$5:$C$12</c:f>
              <c:multiLvlStrCache>
                <c:ptCount val="8"/>
                <c:lvl>
                  <c:pt idx="0">
                    <c:v>STANDARD
(do 55 Mb)</c:v>
                  </c:pt>
                  <c:pt idx="1">
                    <c:v>PREMIUM
(do 110 Mb)</c:v>
                  </c:pt>
                  <c:pt idx="2">
                    <c:v>SUPERFAST
(do 1000 Mb / 2000 Mb)</c:v>
                  </c:pt>
                  <c:pt idx="3">
                    <c:v>DIGITAL E1
(pro PBX)</c:v>
                  </c:pt>
                  <c:pt idx="4">
                    <c:v>STANDARD
(do 55 Mb)</c:v>
                  </c:pt>
                  <c:pt idx="5">
                    <c:v>PREMIUM
(do 110 Mb)</c:v>
                  </c:pt>
                  <c:pt idx="6">
                    <c:v>SUPERFAST
(do 1000 Mb / 2000 Mb)</c:v>
                  </c:pt>
                  <c:pt idx="7">
                    <c:v>DIGITAL E1
(pro PBX)</c:v>
                  </c:pt>
                </c:lvl>
                <c:lvl>
                  <c:pt idx="0">
                    <c:v>zřízení připojení
v koncovém bodě</c:v>
                  </c:pt>
                  <c:pt idx="4">
                    <c:v>měsíční cena za připojení v koncovém bodě</c:v>
                  </c:pt>
                </c:lvl>
              </c:multiLvlStrCache>
            </c:multiLvlStrRef>
          </c:cat>
          <c:val>
            <c:numLit>
              <c:formatCode>General</c:formatCode>
              <c:ptCount val="8"/>
              <c:pt idx="0">
                <c:v>2760</c:v>
              </c:pt>
              <c:pt idx="1">
                <c:v>2760</c:v>
              </c:pt>
              <c:pt idx="2">
                <c:v>2760</c:v>
              </c:pt>
              <c:pt idx="3">
                <c:v>3900</c:v>
              </c:pt>
              <c:pt idx="4">
                <c:v>199</c:v>
              </c:pt>
              <c:pt idx="5">
                <c:v>199</c:v>
              </c:pt>
              <c:pt idx="6">
                <c:v>199</c:v>
              </c:pt>
              <c:pt idx="7">
                <c:v>1456</c:v>
              </c:pt>
            </c:numLit>
          </c:val>
          <c:extLst>
            <c:ext xmlns:c16="http://schemas.microsoft.com/office/drawing/2014/chart" uri="{C3380CC4-5D6E-409C-BE32-E72D297353CC}">
              <c16:uniqueId val="{00000010-8AA0-43D4-A740-7DFE05C96A17}"/>
            </c:ext>
          </c:extLst>
        </c:ser>
        <c:ser>
          <c:idx val="0"/>
          <c:order val="4"/>
          <c:tx>
            <c:v>2025</c:v>
          </c:tx>
          <c:spPr>
            <a:solidFill>
              <a:srgbClr val="70AD47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AA0-43D4-A740-7DFE05C96A17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AA0-43D4-A740-7DFE05C96A17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AA0-43D4-A740-7DFE05C96A17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AA0-43D4-A740-7DFE05C96A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55'!$B$5:$C$12</c:f>
              <c:multiLvlStrCache>
                <c:ptCount val="8"/>
                <c:lvl>
                  <c:pt idx="0">
                    <c:v>STANDARD
(do 55 Mb)</c:v>
                  </c:pt>
                  <c:pt idx="1">
                    <c:v>PREMIUM
(do 110 Mb)</c:v>
                  </c:pt>
                  <c:pt idx="2">
                    <c:v>SUPERFAST
(do 1000 Mb / 2000 Mb)</c:v>
                  </c:pt>
                  <c:pt idx="3">
                    <c:v>DIGITAL E1
(pro PBX)</c:v>
                  </c:pt>
                  <c:pt idx="4">
                    <c:v>STANDARD
(do 55 Mb)</c:v>
                  </c:pt>
                  <c:pt idx="5">
                    <c:v>PREMIUM
(do 110 Mb)</c:v>
                  </c:pt>
                  <c:pt idx="6">
                    <c:v>SUPERFAST
(do 1000 Mb / 2000 Mb)</c:v>
                  </c:pt>
                  <c:pt idx="7">
                    <c:v>DIGITAL E1
(pro PBX)</c:v>
                  </c:pt>
                </c:lvl>
                <c:lvl>
                  <c:pt idx="0">
                    <c:v>zřízení připojení
v koncovém bodě</c:v>
                  </c:pt>
                  <c:pt idx="4">
                    <c:v>měsíční cena za připojení v koncovém bodě</c:v>
                  </c:pt>
                </c:lvl>
              </c:multiLvlStrCache>
            </c:multiLvlStrRef>
          </c:cat>
          <c:val>
            <c:numLit>
              <c:formatCode>General</c:formatCode>
              <c:ptCount val="8"/>
              <c:pt idx="0">
                <c:v>2830</c:v>
              </c:pt>
              <c:pt idx="1">
                <c:v>2830</c:v>
              </c:pt>
              <c:pt idx="2">
                <c:v>2830</c:v>
              </c:pt>
              <c:pt idx="3">
                <c:v>3995</c:v>
              </c:pt>
              <c:pt idx="4">
                <c:v>204</c:v>
              </c:pt>
              <c:pt idx="5">
                <c:v>204</c:v>
              </c:pt>
              <c:pt idx="6">
                <c:v>204</c:v>
              </c:pt>
              <c:pt idx="7">
                <c:v>1456</c:v>
              </c:pt>
            </c:numLit>
          </c:val>
          <c:extLst>
            <c:ext xmlns:c16="http://schemas.microsoft.com/office/drawing/2014/chart" uri="{C3380CC4-5D6E-409C-BE32-E72D297353CC}">
              <c16:uniqueId val="{00000015-8AA0-43D4-A740-7DFE05C96A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'Graf 56-57'!$D$4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73-40C1-8C71-7F71C2EFA94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73-40C1-8C71-7F71C2EFA94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individuální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5FB-4EFD-8E25-75F5366EC1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56-57'!$B$5:$C$12</c:f>
              <c:multiLvlStrCache>
                <c:ptCount val="8"/>
                <c:lvl>
                  <c:pt idx="0">
                    <c:v>2048/256 kbit/s</c:v>
                  </c:pt>
                  <c:pt idx="1">
                    <c:v>6 Mbit/s</c:v>
                  </c:pt>
                  <c:pt idx="2">
                    <c:v>20 Mbit/s</c:v>
                  </c:pt>
                  <c:pt idx="3">
                    <c:v>100 Mbit/s</c:v>
                  </c:pt>
                  <c:pt idx="4">
                    <c:v>2048/256 kbit/s</c:v>
                  </c:pt>
                  <c:pt idx="5">
                    <c:v>6 Mbit/s</c:v>
                  </c:pt>
                  <c:pt idx="6">
                    <c:v>20 Mbit/s</c:v>
                  </c:pt>
                  <c:pt idx="7">
                    <c:v>100 Mbit/s</c:v>
                  </c:pt>
                </c:lvl>
                <c:lvl>
                  <c:pt idx="0">
                    <c:v>Carrier Ethernet Access 
(jednorázové ceny bez závazku)</c:v>
                  </c:pt>
                  <c:pt idx="4">
                    <c:v>Carrier Ethernet Access 
(měsíční ceny bez závazku)</c:v>
                  </c:pt>
                </c:lvl>
              </c:multiLvlStrCache>
            </c:multiLvlStrRef>
          </c:cat>
          <c:val>
            <c:numRef>
              <c:f>'Graf 56-57'!$D$5:$D$12</c:f>
              <c:numCache>
                <c:formatCode>_-* #\ ##0_-;\-* #\ ##0_-;_-* "-"??_-;_-@_-</c:formatCode>
                <c:ptCount val="8"/>
                <c:pt idx="0">
                  <c:v>4000</c:v>
                </c:pt>
                <c:pt idx="1">
                  <c:v>10000</c:v>
                </c:pt>
                <c:pt idx="2">
                  <c:v>16000</c:v>
                </c:pt>
                <c:pt idx="3">
                  <c:v>26000</c:v>
                </c:pt>
                <c:pt idx="4">
                  <c:v>550</c:v>
                </c:pt>
                <c:pt idx="5">
                  <c:v>1850</c:v>
                </c:pt>
                <c:pt idx="6">
                  <c:v>3180</c:v>
                </c:pt>
                <c:pt idx="7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73-40C1-8C71-7F71C2EFA940}"/>
            </c:ext>
          </c:extLst>
        </c:ser>
        <c:ser>
          <c:idx val="3"/>
          <c:order val="1"/>
          <c:tx>
            <c:strRef>
              <c:f>'Graf 56-57'!$E$4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73-40C1-8C71-7F71C2EFA94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73-40C1-8C71-7F71C2EFA94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individuální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35FB-4EFD-8E25-75F5366EC1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2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56-57'!$B$5:$C$12</c:f>
              <c:multiLvlStrCache>
                <c:ptCount val="8"/>
                <c:lvl>
                  <c:pt idx="0">
                    <c:v>2048/256 kbit/s</c:v>
                  </c:pt>
                  <c:pt idx="1">
                    <c:v>6 Mbit/s</c:v>
                  </c:pt>
                  <c:pt idx="2">
                    <c:v>20 Mbit/s</c:v>
                  </c:pt>
                  <c:pt idx="3">
                    <c:v>100 Mbit/s</c:v>
                  </c:pt>
                  <c:pt idx="4">
                    <c:v>2048/256 kbit/s</c:v>
                  </c:pt>
                  <c:pt idx="5">
                    <c:v>6 Mbit/s</c:v>
                  </c:pt>
                  <c:pt idx="6">
                    <c:v>20 Mbit/s</c:v>
                  </c:pt>
                  <c:pt idx="7">
                    <c:v>100 Mbit/s</c:v>
                  </c:pt>
                </c:lvl>
                <c:lvl>
                  <c:pt idx="0">
                    <c:v>Carrier Ethernet Access 
(jednorázové ceny bez závazku)</c:v>
                  </c:pt>
                  <c:pt idx="4">
                    <c:v>Carrier Ethernet Access 
(měsíční ceny bez závazku)</c:v>
                  </c:pt>
                </c:lvl>
              </c:multiLvlStrCache>
            </c:multiLvlStrRef>
          </c:cat>
          <c:val>
            <c:numRef>
              <c:f>'Graf 56-57'!$E$5:$E$12</c:f>
              <c:numCache>
                <c:formatCode>_-* #\ ##0_-;\-* #\ ##0_-;_-* "-"??_-;_-@_-</c:formatCode>
                <c:ptCount val="8"/>
                <c:pt idx="0">
                  <c:v>5000</c:v>
                </c:pt>
                <c:pt idx="1">
                  <c:v>10000</c:v>
                </c:pt>
                <c:pt idx="2">
                  <c:v>16000</c:v>
                </c:pt>
                <c:pt idx="3">
                  <c:v>26000</c:v>
                </c:pt>
                <c:pt idx="4">
                  <c:v>550</c:v>
                </c:pt>
                <c:pt idx="5">
                  <c:v>1850</c:v>
                </c:pt>
                <c:pt idx="6">
                  <c:v>3180</c:v>
                </c:pt>
                <c:pt idx="7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473-40C1-8C71-7F71C2EFA940}"/>
            </c:ext>
          </c:extLst>
        </c:ser>
        <c:ser>
          <c:idx val="4"/>
          <c:order val="2"/>
          <c:tx>
            <c:strRef>
              <c:f>'Graf 56-57'!$F$4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73-40C1-8C71-7F71C2EFA94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73-40C1-8C71-7F71C2EFA94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individuální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35FB-4EFD-8E25-75F5366EC1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3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56-57'!$B$5:$C$12</c:f>
              <c:multiLvlStrCache>
                <c:ptCount val="8"/>
                <c:lvl>
                  <c:pt idx="0">
                    <c:v>2048/256 kbit/s</c:v>
                  </c:pt>
                  <c:pt idx="1">
                    <c:v>6 Mbit/s</c:v>
                  </c:pt>
                  <c:pt idx="2">
                    <c:v>20 Mbit/s</c:v>
                  </c:pt>
                  <c:pt idx="3">
                    <c:v>100 Mbit/s</c:v>
                  </c:pt>
                  <c:pt idx="4">
                    <c:v>2048/256 kbit/s</c:v>
                  </c:pt>
                  <c:pt idx="5">
                    <c:v>6 Mbit/s</c:v>
                  </c:pt>
                  <c:pt idx="6">
                    <c:v>20 Mbit/s</c:v>
                  </c:pt>
                  <c:pt idx="7">
                    <c:v>100 Mbit/s</c:v>
                  </c:pt>
                </c:lvl>
                <c:lvl>
                  <c:pt idx="0">
                    <c:v>Carrier Ethernet Access 
(jednorázové ceny bez závazku)</c:v>
                  </c:pt>
                  <c:pt idx="4">
                    <c:v>Carrier Ethernet Access 
(měsíční ceny bez závazku)</c:v>
                  </c:pt>
                </c:lvl>
              </c:multiLvlStrCache>
            </c:multiLvlStrRef>
          </c:cat>
          <c:val>
            <c:numRef>
              <c:f>'Graf 56-57'!$F$5:$F$12</c:f>
              <c:numCache>
                <c:formatCode>_-* #\ ##0_-;\-* #\ ##0_-;_-* "-"??_-;_-@_-</c:formatCode>
                <c:ptCount val="8"/>
                <c:pt idx="0">
                  <c:v>5000</c:v>
                </c:pt>
                <c:pt idx="1">
                  <c:v>10000</c:v>
                </c:pt>
                <c:pt idx="2">
                  <c:v>16000</c:v>
                </c:pt>
                <c:pt idx="3">
                  <c:v>26000</c:v>
                </c:pt>
                <c:pt idx="4">
                  <c:v>550</c:v>
                </c:pt>
                <c:pt idx="5">
                  <c:v>1850</c:v>
                </c:pt>
                <c:pt idx="6">
                  <c:v>3180</c:v>
                </c:pt>
                <c:pt idx="7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473-40C1-8C71-7F71C2EFA940}"/>
            </c:ext>
          </c:extLst>
        </c:ser>
        <c:ser>
          <c:idx val="5"/>
          <c:order val="3"/>
          <c:tx>
            <c:strRef>
              <c:f>'Graf 56-57'!$G$4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73-40C1-8C71-7F71C2EFA940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73-40C1-8C71-7F71C2EFA940}"/>
                </c:ext>
              </c:extLst>
            </c:dLbl>
            <c:dLbl>
              <c:idx val="4"/>
              <c:layout>
                <c:manualLayout>
                  <c:x val="-2.0626526687802091E-3"/>
                  <c:y val="5.3197426230244837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FB-4EFD-8E25-75F5366EC10C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73-40C1-8C71-7F71C2EFA940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73-40C1-8C71-7F71C2EFA940}"/>
                </c:ext>
              </c:extLst>
            </c:dLbl>
            <c:dLbl>
              <c:idx val="7"/>
              <c:tx>
                <c:rich>
                  <a:bodyPr rot="-5400000" spcFirstLastPara="1" vertOverflow="ellipsis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accent4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r>
                      <a:rPr lang="en-US"/>
                      <a:t>individuální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6473-40C1-8C71-7F71C2EFA9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56-57'!$B$5:$C$12</c:f>
              <c:multiLvlStrCache>
                <c:ptCount val="8"/>
                <c:lvl>
                  <c:pt idx="0">
                    <c:v>2048/256 kbit/s</c:v>
                  </c:pt>
                  <c:pt idx="1">
                    <c:v>6 Mbit/s</c:v>
                  </c:pt>
                  <c:pt idx="2">
                    <c:v>20 Mbit/s</c:v>
                  </c:pt>
                  <c:pt idx="3">
                    <c:v>100 Mbit/s</c:v>
                  </c:pt>
                  <c:pt idx="4">
                    <c:v>2048/256 kbit/s</c:v>
                  </c:pt>
                  <c:pt idx="5">
                    <c:v>6 Mbit/s</c:v>
                  </c:pt>
                  <c:pt idx="6">
                    <c:v>20 Mbit/s</c:v>
                  </c:pt>
                  <c:pt idx="7">
                    <c:v>100 Mbit/s</c:v>
                  </c:pt>
                </c:lvl>
                <c:lvl>
                  <c:pt idx="0">
                    <c:v>Carrier Ethernet Access 
(jednorázové ceny bez závazku)</c:v>
                  </c:pt>
                  <c:pt idx="4">
                    <c:v>Carrier Ethernet Access 
(měsíční ceny bez závazku)</c:v>
                  </c:pt>
                </c:lvl>
              </c:multiLvlStrCache>
            </c:multiLvlStrRef>
          </c:cat>
          <c:val>
            <c:numRef>
              <c:f>'Graf 56-57'!$G$5:$G$12</c:f>
              <c:numCache>
                <c:formatCode>_-* #\ ##0_-;\-* #\ ##0_-;_-* "-"??_-;_-@_-</c:formatCode>
                <c:ptCount val="8"/>
                <c:pt idx="0">
                  <c:v>5000</c:v>
                </c:pt>
                <c:pt idx="1">
                  <c:v>10000</c:v>
                </c:pt>
                <c:pt idx="2">
                  <c:v>16000</c:v>
                </c:pt>
                <c:pt idx="3">
                  <c:v>26000</c:v>
                </c:pt>
                <c:pt idx="4">
                  <c:v>550</c:v>
                </c:pt>
                <c:pt idx="5">
                  <c:v>1850</c:v>
                </c:pt>
                <c:pt idx="6">
                  <c:v>3180</c:v>
                </c:pt>
                <c:pt idx="7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473-40C1-8C71-7F71C2EFA940}"/>
            </c:ext>
          </c:extLst>
        </c:ser>
        <c:ser>
          <c:idx val="0"/>
          <c:order val="4"/>
          <c:tx>
            <c:strRef>
              <c:f>'Graf 56-57'!$H$4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73-40C1-8C71-7F71C2EFA940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73-40C1-8C71-7F71C2EFA94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individuální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35FB-4EFD-8E25-75F5366EC1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6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'Graf 56-57'!$B$5:$C$12</c:f>
              <c:multiLvlStrCache>
                <c:ptCount val="8"/>
                <c:lvl>
                  <c:pt idx="0">
                    <c:v>2048/256 kbit/s</c:v>
                  </c:pt>
                  <c:pt idx="1">
                    <c:v>6 Mbit/s</c:v>
                  </c:pt>
                  <c:pt idx="2">
                    <c:v>20 Mbit/s</c:v>
                  </c:pt>
                  <c:pt idx="3">
                    <c:v>100 Mbit/s</c:v>
                  </c:pt>
                  <c:pt idx="4">
                    <c:v>2048/256 kbit/s</c:v>
                  </c:pt>
                  <c:pt idx="5">
                    <c:v>6 Mbit/s</c:v>
                  </c:pt>
                  <c:pt idx="6">
                    <c:v>20 Mbit/s</c:v>
                  </c:pt>
                  <c:pt idx="7">
                    <c:v>100 Mbit/s</c:v>
                  </c:pt>
                </c:lvl>
                <c:lvl>
                  <c:pt idx="0">
                    <c:v>Carrier Ethernet Access 
(jednorázové ceny bez závazku)</c:v>
                  </c:pt>
                  <c:pt idx="4">
                    <c:v>Carrier Ethernet Access 
(měsíční ceny bez závazku)</c:v>
                  </c:pt>
                </c:lvl>
              </c:multiLvlStrCache>
            </c:multiLvlStrRef>
          </c:cat>
          <c:val>
            <c:numRef>
              <c:f>'Graf 56-57'!$H$5:$H$12</c:f>
              <c:numCache>
                <c:formatCode>_-* #\ ##0_-;\-* #\ ##0_-;_-* "-"??_-;_-@_-</c:formatCode>
                <c:ptCount val="8"/>
                <c:pt idx="0">
                  <c:v>5000</c:v>
                </c:pt>
                <c:pt idx="1">
                  <c:v>10000</c:v>
                </c:pt>
                <c:pt idx="2">
                  <c:v>16000</c:v>
                </c:pt>
                <c:pt idx="3">
                  <c:v>26000</c:v>
                </c:pt>
                <c:pt idx="4">
                  <c:v>550</c:v>
                </c:pt>
                <c:pt idx="5">
                  <c:v>1850</c:v>
                </c:pt>
                <c:pt idx="6">
                  <c:v>3180</c:v>
                </c:pt>
                <c:pt idx="7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473-40C1-8C71-7F71C2EFA9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426684164479439"/>
          <c:y val="5.0925925925925923E-2"/>
          <c:w val="0.83628871391076121"/>
          <c:h val="0.5847991396908719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'Graf 56-57'!$M$4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'Graf 56-57'!$K$5:$L$6</c15:sqref>
                  </c15:fullRef>
                </c:ext>
              </c:extLst>
              <c:f>'Graf 56-57'!$K$5:$L$6</c:f>
              <c:multiLvlStrCache>
                <c:ptCount val="2"/>
                <c:lvl>
                  <c:pt idx="0">
                    <c:v>2048 kbit/s</c:v>
                  </c:pt>
                  <c:pt idx="1">
                    <c:v>2048 kbit/s</c:v>
                  </c:pt>
                </c:lvl>
                <c:lvl>
                  <c:pt idx="0">
                    <c:v>Carrier TDM Access
(jednorázové ceny bez závazku)</c:v>
                  </c:pt>
                  <c:pt idx="1">
                    <c:v>Carrier TDM Access
(měsíční ceny bez závazku)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56-57'!$M$5:$M$7</c15:sqref>
                  </c15:fullRef>
                </c:ext>
              </c:extLst>
              <c:f>'Graf 56-57'!$M$5:$M$6</c:f>
              <c:numCache>
                <c:formatCode>#,##0</c:formatCode>
                <c:ptCount val="2"/>
                <c:pt idx="0">
                  <c:v>5400</c:v>
                </c:pt>
                <c:pt idx="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EC-4318-8664-344DB68232A1}"/>
            </c:ext>
          </c:extLst>
        </c:ser>
        <c:ser>
          <c:idx val="3"/>
          <c:order val="1"/>
          <c:tx>
            <c:strRef>
              <c:f>'Graf 56-57'!$N$4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tx>
                <c:rich>
                  <a:bodyPr rot="-5400000" spcFirstLastPara="1" vertOverflow="ellipsis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rgbClr val="FFFFFF"/>
                        </a:solidFill>
                        <a:latin typeface="Arial Black" panose="020B0A04020102020204" pitchFamily="34" charset="0"/>
                        <a:ea typeface="+mn-ea"/>
                        <a:cs typeface="+mn-cs"/>
                      </a:defRPr>
                    </a:pPr>
                    <a:r>
                      <a:rPr lang="en-US" sz="1000"/>
                      <a:t> </a:t>
                    </a:r>
                    <a:fld id="{99F6A8BE-079D-48C6-ACEE-904D0B40AD52}" type="VALUE">
                      <a:rPr lang="en-US" sz="1000" b="1" i="0" u="none" strike="noStrike" kern="1200" baseline="0">
                        <a:solidFill>
                          <a:srgbClr val="FFFFFF"/>
                        </a:solidFill>
                        <a:latin typeface="Arial Black" panose="020B0A04020102020204" pitchFamily="34" charset="0"/>
                      </a:rPr>
                      <a:pPr>
                        <a:defRPr sz="1000">
                          <a:solidFill>
                            <a:srgbClr val="FFFFFF"/>
                          </a:solidFill>
                          <a:latin typeface="Arial Black" panose="020B0A04020102020204" pitchFamily="34" charset="0"/>
                        </a:defRPr>
                      </a:pPr>
                      <a:t>[HODNOTA]</a:t>
                    </a:fld>
                    <a:endParaRPr lang="en-US" sz="1000"/>
                  </a:p>
                </c:rich>
              </c:tx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FFFFFF"/>
                      </a:solidFill>
                      <a:latin typeface="Arial Black" panose="020B0A040201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EEC-4318-8664-344DB6823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'Graf 56-57'!$K$5:$L$6</c15:sqref>
                  </c15:fullRef>
                </c:ext>
              </c:extLst>
              <c:f>'Graf 56-57'!$K$5:$L$6</c:f>
              <c:multiLvlStrCache>
                <c:ptCount val="2"/>
                <c:lvl>
                  <c:pt idx="0">
                    <c:v>2048 kbit/s</c:v>
                  </c:pt>
                  <c:pt idx="1">
                    <c:v>2048 kbit/s</c:v>
                  </c:pt>
                </c:lvl>
                <c:lvl>
                  <c:pt idx="0">
                    <c:v>Carrier TDM Access
(jednorázové ceny bez závazku)</c:v>
                  </c:pt>
                  <c:pt idx="1">
                    <c:v>Carrier TDM Access
(měsíční ceny bez závazku)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56-57'!$N$5:$N$7</c15:sqref>
                  </c15:fullRef>
                </c:ext>
              </c:extLst>
              <c:f>'Graf 56-57'!$N$5:$N$6</c:f>
              <c:numCache>
                <c:formatCode>#,##0</c:formatCode>
                <c:ptCount val="2"/>
                <c:pt idx="0">
                  <c:v>5400</c:v>
                </c:pt>
                <c:pt idx="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EC-4318-8664-344DB68232A1}"/>
            </c:ext>
          </c:extLst>
        </c:ser>
        <c:ser>
          <c:idx val="4"/>
          <c:order val="2"/>
          <c:tx>
            <c:strRef>
              <c:f>'Graf 56-57'!$O$4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1000" b="1" i="0" u="none" strike="noStrike" kern="1200" baseline="0">
                        <a:solidFill>
                          <a:schemeClr val="bg1"/>
                        </a:solidFill>
                        <a:latin typeface="Arial Black" panose="020B0A04020102020204" pitchFamily="34" charset="0"/>
                      </a:rPr>
                      <a:t>5 400</a:t>
                    </a:r>
                    <a:endParaRPr lang="en-US" sz="1000">
                      <a:solidFill>
                        <a:schemeClr val="bg1"/>
                      </a:solidFill>
                    </a:endParaRP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EEC-4318-8664-344DB6823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'Graf 56-57'!$K$5:$L$6</c15:sqref>
                  </c15:fullRef>
                </c:ext>
              </c:extLst>
              <c:f>'Graf 56-57'!$K$5:$L$6</c:f>
              <c:multiLvlStrCache>
                <c:ptCount val="2"/>
                <c:lvl>
                  <c:pt idx="0">
                    <c:v>2048 kbit/s</c:v>
                  </c:pt>
                  <c:pt idx="1">
                    <c:v>2048 kbit/s</c:v>
                  </c:pt>
                </c:lvl>
                <c:lvl>
                  <c:pt idx="0">
                    <c:v>Carrier TDM Access
(jednorázové ceny bez závazku)</c:v>
                  </c:pt>
                  <c:pt idx="1">
                    <c:v>Carrier TDM Access
(měsíční ceny bez závazku)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56-57'!$O$5:$O$7</c15:sqref>
                  </c15:fullRef>
                </c:ext>
              </c:extLst>
              <c:f>'Graf 56-57'!$O$5:$O$6</c:f>
              <c:numCache>
                <c:formatCode>#,##0</c:formatCode>
                <c:ptCount val="2"/>
                <c:pt idx="0">
                  <c:v>5400</c:v>
                </c:pt>
                <c:pt idx="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EC-4318-8664-344DB68232A1}"/>
            </c:ext>
          </c:extLst>
        </c:ser>
        <c:ser>
          <c:idx val="5"/>
          <c:order val="3"/>
          <c:tx>
            <c:strRef>
              <c:f>'Graf 56-57'!$P$4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1000" b="1" i="0" u="none" strike="noStrike" kern="1200" baseline="0">
                        <a:solidFill>
                          <a:sysClr val="window" lastClr="FFFFFF"/>
                        </a:solidFill>
                        <a:latin typeface="Arial Black" panose="020B0A04020102020204" pitchFamily="34" charset="0"/>
                      </a:rPr>
                      <a:t>5 400</a:t>
                    </a: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EEC-4318-8664-344DB68232A1}"/>
                </c:ext>
              </c:extLst>
            </c:dLbl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'Graf 56-57'!$K$5:$L$6</c15:sqref>
                  </c15:fullRef>
                </c:ext>
              </c:extLst>
              <c:f>'Graf 56-57'!$K$5:$L$6</c:f>
              <c:multiLvlStrCache>
                <c:ptCount val="2"/>
                <c:lvl>
                  <c:pt idx="0">
                    <c:v>2048 kbit/s</c:v>
                  </c:pt>
                  <c:pt idx="1">
                    <c:v>2048 kbit/s</c:v>
                  </c:pt>
                </c:lvl>
                <c:lvl>
                  <c:pt idx="0">
                    <c:v>Carrier TDM Access
(jednorázové ceny bez závazku)</c:v>
                  </c:pt>
                  <c:pt idx="1">
                    <c:v>Carrier TDM Access
(měsíční ceny bez závazku)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56-57'!$P$5:$P$7</c15:sqref>
                  </c15:fullRef>
                </c:ext>
              </c:extLst>
              <c:f>'Graf 56-57'!$P$5:$P$6</c:f>
              <c:numCache>
                <c:formatCode>#,##0</c:formatCode>
                <c:ptCount val="2"/>
                <c:pt idx="0">
                  <c:v>5400</c:v>
                </c:pt>
                <c:pt idx="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EEC-4318-8664-344DB68232A1}"/>
            </c:ext>
          </c:extLst>
        </c:ser>
        <c:ser>
          <c:idx val="0"/>
          <c:order val="4"/>
          <c:tx>
            <c:strRef>
              <c:f>'Graf 56-57'!$Q$4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/>
            </a:solidFill>
            <a:ln w="9525" cap="flat" cmpd="sng" algn="ctr">
              <a:noFill/>
              <a:round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>
                        <a:solidFill>
                          <a:schemeClr val="bg1"/>
                        </a:solidFill>
                      </a:rPr>
                      <a:t>5</a:t>
                    </a:r>
                    <a:r>
                      <a:rPr lang="en-US" baseline="0">
                        <a:solidFill>
                          <a:schemeClr val="bg1"/>
                        </a:solidFill>
                      </a:rPr>
                      <a:t> 400</a:t>
                    </a:r>
                    <a:endParaRPr lang="en-US">
                      <a:solidFill>
                        <a:schemeClr val="bg1"/>
                      </a:solidFill>
                    </a:endParaRPr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9EEC-4318-8664-344DB6823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Arial Black" panose="020B0A040201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'Graf 56-57'!$K$5:$L$6</c15:sqref>
                  </c15:fullRef>
                </c:ext>
              </c:extLst>
              <c:f>'Graf 56-57'!$K$5:$L$6</c:f>
              <c:multiLvlStrCache>
                <c:ptCount val="2"/>
                <c:lvl>
                  <c:pt idx="0">
                    <c:v>2048 kbit/s</c:v>
                  </c:pt>
                  <c:pt idx="1">
                    <c:v>2048 kbit/s</c:v>
                  </c:pt>
                </c:lvl>
                <c:lvl>
                  <c:pt idx="0">
                    <c:v>Carrier TDM Access
(jednorázové ceny bez závazku)</c:v>
                  </c:pt>
                  <c:pt idx="1">
                    <c:v>Carrier TDM Access
(měsíční ceny bez závazku)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'Graf 56-57'!$Q$5:$Q$7</c15:sqref>
                  </c15:fullRef>
                </c:ext>
              </c:extLst>
              <c:f>'Graf 56-57'!$Q$5:$Q$6</c:f>
              <c:numCache>
                <c:formatCode>#,##0</c:formatCode>
                <c:ptCount val="2"/>
                <c:pt idx="0">
                  <c:v>5400</c:v>
                </c:pt>
                <c:pt idx="1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EEC-4318-8664-344DB68232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80879832"/>
        <c:axId val="480876880"/>
      </c:barChart>
      <c:catAx>
        <c:axId val="48087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FFFFFF"/>
          </a:solidFill>
          <a:ln w="190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6880"/>
        <c:crosses val="autoZero"/>
        <c:auto val="1"/>
        <c:lblAlgn val="ctr"/>
        <c:lblOffset val="100"/>
        <c:noMultiLvlLbl val="0"/>
      </c:catAx>
      <c:valAx>
        <c:axId val="48087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Kč  s  DPH</a:t>
                </a:r>
                <a:endParaRPr lang="cs-CZ" sz="200">
                  <a:solidFill>
                    <a:schemeClr val="bg1">
                      <a:lumMod val="50000"/>
                    </a:schemeClr>
                  </a:solidFill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80879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9455380577428"/>
          <c:y val="0.85249028812591532"/>
          <c:w val="0.46877559055118112"/>
          <c:h val="7.8093634090181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Calibri Light" panose="020F030202020403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'Graf 58'!$B$7</c:f>
              <c:strCache>
                <c:ptCount val="1"/>
                <c:pt idx="0">
                  <c:v> 1 GB dat</c:v>
                </c:pt>
              </c:strCache>
            </c:strRef>
          </c:tx>
          <c:spPr>
            <a:solidFill>
              <a:srgbClr val="E0682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58'!$C$4:$G$4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58'!$C$7:$G$7</c:f>
              <c:numCache>
                <c:formatCode>#,##0.00</c:formatCode>
                <c:ptCount val="5"/>
                <c:pt idx="0">
                  <c:v>80.023884036731303</c:v>
                </c:pt>
                <c:pt idx="1">
                  <c:v>57.129517666529402</c:v>
                </c:pt>
                <c:pt idx="2">
                  <c:v>40.152286103675394</c:v>
                </c:pt>
                <c:pt idx="3">
                  <c:v>22.485747421078599</c:v>
                </c:pt>
                <c:pt idx="4">
                  <c:v>16.9245055448377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0B-406F-8E77-C1D33E82E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77531816"/>
        <c:axId val="577532144"/>
      </c:barChart>
      <c:lineChart>
        <c:grouping val="standard"/>
        <c:varyColors val="0"/>
        <c:ser>
          <c:idx val="0"/>
          <c:order val="0"/>
          <c:tx>
            <c:strRef>
              <c:f>'Graf 58'!$B$5</c:f>
              <c:strCache>
                <c:ptCount val="1"/>
                <c:pt idx="0">
                  <c:v> 1 minuta volání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066528871391076"/>
                  <c:y val="-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9C-46CC-95D7-6DF816EF09C3}"/>
                </c:ext>
              </c:extLst>
            </c:dLbl>
            <c:dLbl>
              <c:idx val="1"/>
              <c:layout>
                <c:manualLayout>
                  <c:x val="1.6804461942256709E-3"/>
                  <c:y val="6.99190726159229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9C-46CC-95D7-6DF816EF09C3}"/>
                </c:ext>
              </c:extLst>
            </c:dLbl>
            <c:dLbl>
              <c:idx val="2"/>
              <c:layout>
                <c:manualLayout>
                  <c:x val="-4.831955380577433E-2"/>
                  <c:y val="-9.21179644211140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9C-46CC-95D7-6DF816EF09C3}"/>
                </c:ext>
              </c:extLst>
            </c:dLbl>
            <c:dLbl>
              <c:idx val="3"/>
              <c:layout>
                <c:manualLayout>
                  <c:x val="-3.9986220472440943E-2"/>
                  <c:y val="7.45487022455526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9C-46CC-95D7-6DF816EF0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4472C4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58'!$C$4:$G$4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58'!$C$5:$G$5</c:f>
              <c:numCache>
                <c:formatCode>0.00</c:formatCode>
                <c:ptCount val="5"/>
                <c:pt idx="0">
                  <c:v>0.37994505160938569</c:v>
                </c:pt>
                <c:pt idx="1">
                  <c:v>0.3158722391009271</c:v>
                </c:pt>
                <c:pt idx="2">
                  <c:v>0.33455352832070551</c:v>
                </c:pt>
                <c:pt idx="3">
                  <c:v>0.38880003455778067</c:v>
                </c:pt>
                <c:pt idx="4">
                  <c:v>0.38316389215327407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0B-406F-8E77-C1D33E82EAEE}"/>
            </c:ext>
          </c:extLst>
        </c:ser>
        <c:ser>
          <c:idx val="1"/>
          <c:order val="1"/>
          <c:tx>
            <c:strRef>
              <c:f>'Graf 58'!$B$6</c:f>
              <c:strCache>
                <c:ptCount val="1"/>
                <c:pt idx="0">
                  <c:v> 1 SMS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AD47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0387510936132983"/>
                  <c:y val="4.155001458151064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9C-46CC-95D7-6DF816EF09C3}"/>
                </c:ext>
              </c:extLst>
            </c:dLbl>
            <c:dLbl>
              <c:idx val="1"/>
              <c:layout>
                <c:manualLayout>
                  <c:x val="1.2791557305336832E-2"/>
                  <c:y val="-2.82524059492563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9C-46CC-95D7-6DF816EF09C3}"/>
                </c:ext>
              </c:extLst>
            </c:dLbl>
            <c:dLbl>
              <c:idx val="2"/>
              <c:layout>
                <c:manualLayout>
                  <c:x val="1.5569335083114611E-2"/>
                  <c:y val="4.15500145815098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9C-46CC-95D7-6DF816EF0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ln>
                      <a:noFill/>
                    </a:ln>
                    <a:solidFill>
                      <a:schemeClr val="accent6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58'!$C$4:$G$4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58'!$C$6:$G$6</c:f>
              <c:numCache>
                <c:formatCode>#,##0.00</c:formatCode>
                <c:ptCount val="5"/>
                <c:pt idx="0">
                  <c:v>0.35845910631730599</c:v>
                </c:pt>
                <c:pt idx="1">
                  <c:v>0.33344823953342501</c:v>
                </c:pt>
                <c:pt idx="2">
                  <c:v>0.30913778918701851</c:v>
                </c:pt>
                <c:pt idx="3" formatCode="0.00">
                  <c:v>0.42245876425080559</c:v>
                </c:pt>
                <c:pt idx="4" formatCode="0.00">
                  <c:v>0.45636175257575623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0B-406F-8E77-C1D33E82EA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6154056"/>
        <c:axId val="496153696"/>
      </c:lineChart>
      <c:catAx>
        <c:axId val="57753181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532144"/>
        <c:crosses val="autoZero"/>
        <c:auto val="1"/>
        <c:lblAlgn val="ctr"/>
        <c:lblOffset val="100"/>
        <c:noMultiLvlLbl val="0"/>
      </c:catAx>
      <c:valAx>
        <c:axId val="57753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800">
                    <a:solidFill>
                      <a:schemeClr val="bg1">
                        <a:lumMod val="50000"/>
                      </a:schemeClr>
                    </a:solidFill>
                  </a:rPr>
                  <a:t>v</a:t>
                </a:r>
                <a:r>
                  <a:rPr lang="cs-CZ" sz="800" baseline="0">
                    <a:solidFill>
                      <a:schemeClr val="bg1">
                        <a:lumMod val="50000"/>
                      </a:schemeClr>
                    </a:solidFill>
                  </a:rPr>
                  <a:t> Kč/GB  bez DPH</a:t>
                </a:r>
                <a:endParaRPr lang="cs-CZ" sz="800">
                  <a:solidFill>
                    <a:schemeClr val="bg1">
                      <a:lumMod val="50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77531816"/>
        <c:crosses val="autoZero"/>
        <c:crossBetween val="between"/>
      </c:valAx>
      <c:valAx>
        <c:axId val="496153696"/>
        <c:scaling>
          <c:orientation val="minMax"/>
          <c:min val="0.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v Kč za </a:t>
                </a:r>
                <a:r>
                  <a:rPr lang="cs-CZ" sz="800">
                    <a:latin typeface="Aptos" panose="020B0004020202020204" pitchFamily="34" charset="0"/>
                  </a:rPr>
                  <a:t>minutu</a:t>
                </a:r>
                <a:r>
                  <a:rPr lang="cs-CZ"/>
                  <a:t>, SMS,</a:t>
                </a:r>
                <a:r>
                  <a:rPr lang="cs-CZ" baseline="0"/>
                  <a:t> bez DPH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496154056"/>
        <c:crosses val="max"/>
        <c:crossBetween val="between"/>
        <c:majorUnit val="2.0000000000000004E-2"/>
      </c:valAx>
      <c:catAx>
        <c:axId val="49615405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6153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32349081364829"/>
          <c:y val="4.9484126984126985E-2"/>
          <c:w val="0.86822769028871394"/>
          <c:h val="0.79509879298941788"/>
        </c:manualLayout>
      </c:layout>
      <c:lineChart>
        <c:grouping val="standard"/>
        <c:varyColors val="0"/>
        <c:ser>
          <c:idx val="0"/>
          <c:order val="0"/>
          <c:tx>
            <c:strRef>
              <c:f>'Graf 59-61'!$B$5</c:f>
              <c:strCache>
                <c:ptCount val="1"/>
                <c:pt idx="0">
                  <c:v>prům.MOC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7395888013998249E-2"/>
                  <c:y val="-7.1724628171478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B9-49B7-B9AC-CC561F4FF6C6}"/>
                </c:ext>
              </c:extLst>
            </c:dLbl>
            <c:dLbl>
              <c:idx val="1"/>
              <c:layout>
                <c:manualLayout>
                  <c:x val="-4.5729221347331636E-2"/>
                  <c:y val="-7.17246281714785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B9-49B7-B9AC-CC561F4FF6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59-61'!$C$4:$G$4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59-61'!$C$5:$G$5</c:f>
              <c:numCache>
                <c:formatCode>0.00</c:formatCode>
                <c:ptCount val="5"/>
                <c:pt idx="0">
                  <c:v>0.73711765204778901</c:v>
                </c:pt>
                <c:pt idx="1">
                  <c:v>0.73869173742208327</c:v>
                </c:pt>
                <c:pt idx="2">
                  <c:v>0.71900582313105355</c:v>
                </c:pt>
                <c:pt idx="3">
                  <c:v>0.69545745607306808</c:v>
                </c:pt>
                <c:pt idx="4">
                  <c:v>0.71495591477815812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79-418B-BE14-BFB1121235D0}"/>
            </c:ext>
          </c:extLst>
        </c:ser>
        <c:ser>
          <c:idx val="1"/>
          <c:order val="1"/>
          <c:tx>
            <c:strRef>
              <c:f>'Graf 59-61'!$B$6</c:f>
              <c:strCache>
                <c:ptCount val="1"/>
                <c:pt idx="0">
                  <c:v>prům.VOC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 59-61'!$C$4:$G$4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59-61'!$C$6:$G$6</c:f>
              <c:numCache>
                <c:formatCode>0.00</c:formatCode>
                <c:ptCount val="5"/>
                <c:pt idx="0">
                  <c:v>0.37994505160938569</c:v>
                </c:pt>
                <c:pt idx="1">
                  <c:v>0.3158722391009271</c:v>
                </c:pt>
                <c:pt idx="2">
                  <c:v>0.33455352832070551</c:v>
                </c:pt>
                <c:pt idx="3">
                  <c:v>0.38880003455778067</c:v>
                </c:pt>
                <c:pt idx="4">
                  <c:v>0.38316389215327407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9-418B-BE14-BFB112123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283312990131544E-2"/>
          <c:y val="0.90691961750395234"/>
          <c:w val="0.8253280042122394"/>
          <c:h val="6.57899341529677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62707786526684"/>
          <c:y val="6.9631220339881755E-2"/>
          <c:w val="0.84878324584426945"/>
          <c:h val="0.76569225721784773"/>
        </c:manualLayout>
      </c:layout>
      <c:lineChart>
        <c:grouping val="standard"/>
        <c:varyColors val="0"/>
        <c:ser>
          <c:idx val="0"/>
          <c:order val="0"/>
          <c:tx>
            <c:strRef>
              <c:f>'Graf 59-61'!$B$22</c:f>
              <c:strCache>
                <c:ptCount val="1"/>
                <c:pt idx="0">
                  <c:v>prům.MOC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5729221347331581E-2"/>
                  <c:y val="-7.6354257801108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71-4B2B-9B34-913C5A0FFC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59-61'!$C$21:$G$21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59-61'!$C$22:$G$22</c:f>
              <c:numCache>
                <c:formatCode>0.00</c:formatCode>
                <c:ptCount val="5"/>
                <c:pt idx="0">
                  <c:v>0.55193453102679324</c:v>
                </c:pt>
                <c:pt idx="1">
                  <c:v>0.58052234624106669</c:v>
                </c:pt>
                <c:pt idx="2">
                  <c:v>0.62899396941562891</c:v>
                </c:pt>
                <c:pt idx="3">
                  <c:v>0.69600487304918202</c:v>
                </c:pt>
                <c:pt idx="4">
                  <c:v>0.79518541737051429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FA-42B3-84D3-775AA82203EC}"/>
            </c:ext>
          </c:extLst>
        </c:ser>
        <c:ser>
          <c:idx val="1"/>
          <c:order val="1"/>
          <c:tx>
            <c:strRef>
              <c:f>'Graf 59-61'!$B$23</c:f>
              <c:strCache>
                <c:ptCount val="1"/>
                <c:pt idx="0">
                  <c:v>prům.VOC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0729221347331589E-2"/>
                  <c:y val="3.0057961504811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FA-42B3-84D3-775AA82203EC}"/>
                </c:ext>
              </c:extLst>
            </c:dLbl>
            <c:dLbl>
              <c:idx val="4"/>
              <c:layout>
                <c:manualLayout>
                  <c:x val="-4.5729221347331581E-2"/>
                  <c:y val="7.6354257801108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71-4B2B-9B34-913C5A0FFC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59-61'!$C$21:$G$21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59-61'!$C$23:$G$23</c:f>
              <c:numCache>
                <c:formatCode>0.00</c:formatCode>
                <c:ptCount val="5"/>
                <c:pt idx="0">
                  <c:v>0.35845910631730599</c:v>
                </c:pt>
                <c:pt idx="1">
                  <c:v>0.33344823953342501</c:v>
                </c:pt>
                <c:pt idx="2">
                  <c:v>0.30913778918701851</c:v>
                </c:pt>
                <c:pt idx="3">
                  <c:v>0.42245876425080559</c:v>
                </c:pt>
                <c:pt idx="4">
                  <c:v>0.45636175257575623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FA-42B3-84D3-775AA822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layout>
            <c:manualLayout>
              <c:xMode val="edge"/>
              <c:yMode val="edge"/>
              <c:x val="1.7407042869641291E-2"/>
              <c:y val="0.348067585301837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935539972397066E-2"/>
          <c:y val="0.90691961750395234"/>
          <c:w val="0.82391802088568711"/>
          <c:h val="6.57899341529677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59405074365704"/>
          <c:y val="6.7826625838436863E-2"/>
          <c:w val="0.84681649168853901"/>
          <c:h val="0.77212634878973463"/>
        </c:manualLayout>
      </c:layout>
      <c:lineChart>
        <c:grouping val="standard"/>
        <c:varyColors val="0"/>
        <c:ser>
          <c:idx val="0"/>
          <c:order val="0"/>
          <c:tx>
            <c:strRef>
              <c:f>'Graf 59-61'!$B$40</c:f>
              <c:strCache>
                <c:ptCount val="1"/>
                <c:pt idx="0">
                  <c:v>prům.MOC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5.8395888013998247E-2"/>
                  <c:y val="3.4687591134441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DB-4651-ADDC-0D0C34E52789}"/>
                </c:ext>
              </c:extLst>
            </c:dLbl>
            <c:dLbl>
              <c:idx val="3"/>
              <c:layout>
                <c:manualLayout>
                  <c:x val="-5.2062554680664917E-2"/>
                  <c:y val="6.709499854184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57-4562-A6CE-A005C2E4C4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59-61'!$C$39:$G$39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59-61'!$C$40:$G$40</c:f>
              <c:numCache>
                <c:formatCode>0.00</c:formatCode>
                <c:ptCount val="5"/>
                <c:pt idx="0">
                  <c:v>32.4386871483443</c:v>
                </c:pt>
                <c:pt idx="1">
                  <c:v>21.800004671081499</c:v>
                </c:pt>
                <c:pt idx="2">
                  <c:v>17.199935376635601</c:v>
                </c:pt>
                <c:pt idx="3">
                  <c:v>14.905241301212699</c:v>
                </c:pt>
                <c:pt idx="4">
                  <c:v>12.4117440541416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24-4711-9C0B-A47C53DFB4BD}"/>
            </c:ext>
          </c:extLst>
        </c:ser>
        <c:ser>
          <c:idx val="1"/>
          <c:order val="1"/>
          <c:tx>
            <c:strRef>
              <c:f>'Graf 59-61'!$B$41</c:f>
              <c:strCache>
                <c:ptCount val="1"/>
                <c:pt idx="0">
                  <c:v>prům.VOC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5.8395888013998247E-2"/>
                  <c:y val="-9.95024059492563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DB-4651-ADDC-0D0C34E52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59-61'!$C$39:$G$39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59-61'!$C$41:$G$41</c:f>
              <c:numCache>
                <c:formatCode>0.00</c:formatCode>
                <c:ptCount val="5"/>
                <c:pt idx="0">
                  <c:v>80.023884036731303</c:v>
                </c:pt>
                <c:pt idx="1">
                  <c:v>57.129517666529402</c:v>
                </c:pt>
                <c:pt idx="2">
                  <c:v>40.152286103675394</c:v>
                </c:pt>
                <c:pt idx="3">
                  <c:v>22.485747421078599</c:v>
                </c:pt>
                <c:pt idx="4">
                  <c:v>16.9245055448377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24-4711-9C0B-A47C53DFB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262912"/>
        <c:axId val="189260560"/>
      </c:lineChart>
      <c:catAx>
        <c:axId val="1892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0560"/>
        <c:crosses val="autoZero"/>
        <c:auto val="1"/>
        <c:lblAlgn val="ctr"/>
        <c:lblOffset val="100"/>
        <c:noMultiLvlLbl val="0"/>
      </c:catAx>
      <c:valAx>
        <c:axId val="18926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90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layout>
            <c:manualLayout>
              <c:xMode val="edge"/>
              <c:yMode val="edge"/>
              <c:x val="1.6596237970253717E-2"/>
              <c:y val="0.340220909886264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bg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Titillium" charset="0"/>
                <a:ea typeface="Titillium" charset="0"/>
                <a:cs typeface="Titillium" charset="0"/>
              </a:defRPr>
            </a:pPr>
            <a:endParaRPr lang="cs-CZ"/>
          </a:p>
        </c:txPr>
        <c:crossAx val="18926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232678362013257"/>
          <c:y val="0.91081825298153518"/>
          <c:w val="0.80750448747098102"/>
          <c:h val="6.57899341529677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62-67'!$B$47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62-67'!$I$46:$M$46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62-67'!$I$47:$M$47</c:f>
              <c:numCache>
                <c:formatCode>#,##0.00</c:formatCode>
                <c:ptCount val="5"/>
                <c:pt idx="0">
                  <c:v>80.023884036731275</c:v>
                </c:pt>
                <c:pt idx="1">
                  <c:v>57.129517666529367</c:v>
                </c:pt>
                <c:pt idx="2">
                  <c:v>40.152286103675436</c:v>
                </c:pt>
                <c:pt idx="3">
                  <c:v>22.48574742107861</c:v>
                </c:pt>
                <c:pt idx="4">
                  <c:v>16.924505544837736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D-45CE-9B54-C391B4615075}"/>
            </c:ext>
          </c:extLst>
        </c:ser>
        <c:ser>
          <c:idx val="5"/>
          <c:order val="1"/>
          <c:tx>
            <c:strRef>
              <c:f>'Graf 62-67'!$B$48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62-67'!$I$46:$M$46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62-67'!$I$48:$M$48</c:f>
              <c:numCache>
                <c:formatCode>#,##0.00</c:formatCode>
                <c:ptCount val="5"/>
                <c:pt idx="0">
                  <c:v>97.270041922008772</c:v>
                </c:pt>
                <c:pt idx="1">
                  <c:v>63.896866351582318</c:v>
                </c:pt>
                <c:pt idx="2">
                  <c:v>42.249712840709797</c:v>
                </c:pt>
                <c:pt idx="3">
                  <c:v>31.186639848263013</c:v>
                </c:pt>
                <c:pt idx="4">
                  <c:v>25.398737447566727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D-45CE-9B54-C391B4615075}"/>
            </c:ext>
          </c:extLst>
        </c:ser>
        <c:ser>
          <c:idx val="6"/>
          <c:order val="2"/>
          <c:tx>
            <c:strRef>
              <c:f>'Graf 62-67'!$B$49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62-67'!$I$46:$M$46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62-67'!$I$49:$M$49</c:f>
              <c:numCache>
                <c:formatCode>#,##0.00</c:formatCode>
                <c:ptCount val="5"/>
                <c:pt idx="0">
                  <c:v>81.401053639809248</c:v>
                </c:pt>
                <c:pt idx="1">
                  <c:v>57.698792468633769</c:v>
                </c:pt>
                <c:pt idx="2">
                  <c:v>40.233305436930401</c:v>
                </c:pt>
                <c:pt idx="3">
                  <c:v>21.161173643565075</c:v>
                </c:pt>
                <c:pt idx="4">
                  <c:v>16.169818193424994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BD-45CE-9B54-C391B4615075}"/>
            </c:ext>
          </c:extLst>
        </c:ser>
        <c:ser>
          <c:idx val="7"/>
          <c:order val="3"/>
          <c:tx>
            <c:strRef>
              <c:f>'Graf 62-67'!$B$50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62-67'!$I$46:$M$46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62-67'!$I$50:$M$50</c:f>
              <c:numCache>
                <c:formatCode>#,##0.00</c:formatCode>
                <c:ptCount val="5"/>
                <c:pt idx="0">
                  <c:v>60.446701192400575</c:v>
                </c:pt>
                <c:pt idx="1">
                  <c:v>47.205377871721126</c:v>
                </c:pt>
                <c:pt idx="2">
                  <c:v>38.720545195121858</c:v>
                </c:pt>
                <c:pt idx="3">
                  <c:v>36.285624709929941</c:v>
                </c:pt>
                <c:pt idx="4">
                  <c:v>35.362485334376217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BD-45CE-9B54-C391B4615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62-67'!$B$40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62-67'!$I$39:$M$39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62-67'!$I$40:$M$40</c:f>
              <c:numCache>
                <c:formatCode>#,##0.00</c:formatCode>
                <c:ptCount val="5"/>
                <c:pt idx="0">
                  <c:v>32.438687148344314</c:v>
                </c:pt>
                <c:pt idx="1">
                  <c:v>21.80000467108146</c:v>
                </c:pt>
                <c:pt idx="2">
                  <c:v>17.199935376635644</c:v>
                </c:pt>
                <c:pt idx="3">
                  <c:v>14.905241301212653</c:v>
                </c:pt>
                <c:pt idx="4">
                  <c:v>12.411744054141582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B6-41F3-A594-963DE757C4C8}"/>
            </c:ext>
          </c:extLst>
        </c:ser>
        <c:ser>
          <c:idx val="5"/>
          <c:order val="1"/>
          <c:tx>
            <c:strRef>
              <c:f>'Graf 62-67'!$B$41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62-67'!$I$39:$M$39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62-67'!$I$41:$M$41</c:f>
              <c:numCache>
                <c:formatCode>#,##0.00</c:formatCode>
                <c:ptCount val="5"/>
                <c:pt idx="0">
                  <c:v>28.008712913946344</c:v>
                </c:pt>
                <c:pt idx="1">
                  <c:v>20.446810631444652</c:v>
                </c:pt>
                <c:pt idx="2">
                  <c:v>16.49178389601056</c:v>
                </c:pt>
                <c:pt idx="3">
                  <c:v>13.820878621612884</c:v>
                </c:pt>
                <c:pt idx="4">
                  <c:v>12.025659749167691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B6-41F3-A594-963DE757C4C8}"/>
            </c:ext>
          </c:extLst>
        </c:ser>
        <c:ser>
          <c:idx val="6"/>
          <c:order val="2"/>
          <c:tx>
            <c:strRef>
              <c:f>'Graf 62-67'!$B$42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62-67'!$I$39:$M$39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62-67'!$I$42:$M$42</c:f>
              <c:numCache>
                <c:formatCode>#,##0.00</c:formatCode>
                <c:ptCount val="5"/>
                <c:pt idx="0">
                  <c:v>56.306869687633522</c:v>
                </c:pt>
                <c:pt idx="1">
                  <c:v>32.039597991306238</c:v>
                </c:pt>
                <c:pt idx="2">
                  <c:v>24.179051468278534</c:v>
                </c:pt>
                <c:pt idx="3">
                  <c:v>19.920728948464905</c:v>
                </c:pt>
                <c:pt idx="4">
                  <c:v>15.867598841793642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B6-41F3-A594-963DE757C4C8}"/>
            </c:ext>
          </c:extLst>
        </c:ser>
        <c:ser>
          <c:idx val="7"/>
          <c:order val="3"/>
          <c:tx>
            <c:strRef>
              <c:f>'Graf 62-67'!$B$43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62-67'!$I$39:$M$39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62-67'!$I$43:$M$43</c:f>
              <c:numCache>
                <c:formatCode>#,##0.00</c:formatCode>
                <c:ptCount val="5"/>
                <c:pt idx="0">
                  <c:v>19.193222400861931</c:v>
                </c:pt>
                <c:pt idx="1">
                  <c:v>13.129225102719015</c:v>
                </c:pt>
                <c:pt idx="2">
                  <c:v>11.578378306923621</c:v>
                </c:pt>
                <c:pt idx="3">
                  <c:v>10.816359865534871</c:v>
                </c:pt>
                <c:pt idx="4">
                  <c:v>8.9393901095037762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B6-41F3-A594-963DE757C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62-67'!$B$12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62-67'!$I$11:$M$11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62-67'!$I$12:$M$12</c:f>
              <c:numCache>
                <c:formatCode>0.00</c:formatCode>
                <c:ptCount val="5"/>
                <c:pt idx="0">
                  <c:v>0.37994505160938569</c:v>
                </c:pt>
                <c:pt idx="1">
                  <c:v>0.3158722391009271</c:v>
                </c:pt>
                <c:pt idx="2">
                  <c:v>0.33455352832070551</c:v>
                </c:pt>
                <c:pt idx="3">
                  <c:v>0.38880003455778067</c:v>
                </c:pt>
                <c:pt idx="4">
                  <c:v>0.38316389215327407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70-4D79-BEBD-A17F09C33218}"/>
            </c:ext>
          </c:extLst>
        </c:ser>
        <c:ser>
          <c:idx val="5"/>
          <c:order val="1"/>
          <c:tx>
            <c:strRef>
              <c:f>'Graf 62-67'!$B$13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62-67'!$I$11:$M$11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62-67'!$I$13:$M$13</c:f>
              <c:numCache>
                <c:formatCode>0.00</c:formatCode>
                <c:ptCount val="5"/>
                <c:pt idx="0">
                  <c:v>0.77397206202610069</c:v>
                </c:pt>
                <c:pt idx="1">
                  <c:v>0.71737859437715334</c:v>
                </c:pt>
                <c:pt idx="2">
                  <c:v>0.76610362742324145</c:v>
                </c:pt>
                <c:pt idx="3">
                  <c:v>0.78760059548342287</c:v>
                </c:pt>
                <c:pt idx="4">
                  <c:v>0.84313133380418859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70-4D79-BEBD-A17F09C33218}"/>
            </c:ext>
          </c:extLst>
        </c:ser>
        <c:ser>
          <c:idx val="6"/>
          <c:order val="2"/>
          <c:tx>
            <c:strRef>
              <c:f>'Graf 62-67'!$B$14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62-67'!$I$11:$M$11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62-67'!$I$14:$M$14</c:f>
              <c:numCache>
                <c:formatCode>#,##0.00</c:formatCode>
                <c:ptCount val="5"/>
                <c:pt idx="0">
                  <c:v>0.35115906436998295</c:v>
                </c:pt>
                <c:pt idx="1">
                  <c:v>0.27657984411108066</c:v>
                </c:pt>
                <c:pt idx="2">
                  <c:v>0.20937849928864702</c:v>
                </c:pt>
                <c:pt idx="3">
                  <c:v>0.29229703601825829</c:v>
                </c:pt>
                <c:pt idx="4">
                  <c:v>0.26873176545716454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70-4D79-BEBD-A17F09C33218}"/>
            </c:ext>
          </c:extLst>
        </c:ser>
        <c:ser>
          <c:idx val="7"/>
          <c:order val="3"/>
          <c:tx>
            <c:strRef>
              <c:f>'Graf 62-67'!$B$15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62-67'!$I$11:$M$11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62-67'!$I$15:$M$15</c:f>
              <c:numCache>
                <c:formatCode>#,##0.00</c:formatCode>
                <c:ptCount val="5"/>
                <c:pt idx="0">
                  <c:v>0.44681632142968725</c:v>
                </c:pt>
                <c:pt idx="1">
                  <c:v>0.44458054306329181</c:v>
                </c:pt>
                <c:pt idx="2">
                  <c:v>0.44463973730187129</c:v>
                </c:pt>
                <c:pt idx="3">
                  <c:v>0.47197309417040356</c:v>
                </c:pt>
                <c:pt idx="4">
                  <c:v>0.53061644540496034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70-4D79-BEBD-A17F09C33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62-67'!$B$5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62-67'!$I$4:$M$4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62-67'!$I$5:$M$5</c:f>
              <c:numCache>
                <c:formatCode>0.00</c:formatCode>
                <c:ptCount val="5"/>
                <c:pt idx="0">
                  <c:v>0.73711765204778901</c:v>
                </c:pt>
                <c:pt idx="1">
                  <c:v>0.73869173742208327</c:v>
                </c:pt>
                <c:pt idx="2">
                  <c:v>0.71900582313105355</c:v>
                </c:pt>
                <c:pt idx="3">
                  <c:v>0.69545745607306808</c:v>
                </c:pt>
                <c:pt idx="4">
                  <c:v>0.71495591477815812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F-496E-BAA5-BE394CC411EB}"/>
            </c:ext>
          </c:extLst>
        </c:ser>
        <c:ser>
          <c:idx val="5"/>
          <c:order val="1"/>
          <c:tx>
            <c:strRef>
              <c:f>'Graf 62-67'!$B$6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62-67'!$I$4:$M$4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62-67'!$I$6:$M$6</c:f>
              <c:numCache>
                <c:formatCode>0.00</c:formatCode>
                <c:ptCount val="5"/>
                <c:pt idx="0">
                  <c:v>0.6645180934298307</c:v>
                </c:pt>
                <c:pt idx="1">
                  <c:v>0.667053427590517</c:v>
                </c:pt>
                <c:pt idx="2">
                  <c:v>0.69436796704850534</c:v>
                </c:pt>
                <c:pt idx="3">
                  <c:v>0.68103901753082796</c:v>
                </c:pt>
                <c:pt idx="4">
                  <c:v>0.69314674651847108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F-496E-BAA5-BE394CC411EB}"/>
            </c:ext>
          </c:extLst>
        </c:ser>
        <c:ser>
          <c:idx val="6"/>
          <c:order val="2"/>
          <c:tx>
            <c:strRef>
              <c:f>'Graf 62-67'!$B$7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62-67'!$I$4:$M$4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62-67'!$I$7:$M$7</c:f>
              <c:numCache>
                <c:formatCode>#,##0.00</c:formatCode>
                <c:ptCount val="5"/>
                <c:pt idx="0">
                  <c:v>0.81577820368941523</c:v>
                </c:pt>
                <c:pt idx="1">
                  <c:v>0.8056164952864403</c:v>
                </c:pt>
                <c:pt idx="2">
                  <c:v>0.71768037017573461</c:v>
                </c:pt>
                <c:pt idx="3">
                  <c:v>0.68825903490577767</c:v>
                </c:pt>
                <c:pt idx="4">
                  <c:v>0.73289616773074318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3F-496E-BAA5-BE394CC411EB}"/>
            </c:ext>
          </c:extLst>
        </c:ser>
        <c:ser>
          <c:idx val="7"/>
          <c:order val="3"/>
          <c:tx>
            <c:strRef>
              <c:f>'Graf 62-67'!$B$8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62-67'!$I$4:$M$4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62-67'!$I$8:$M$8</c:f>
              <c:numCache>
                <c:formatCode>#,##0.00</c:formatCode>
                <c:ptCount val="5"/>
                <c:pt idx="0">
                  <c:v>0.74865964391952222</c:v>
                </c:pt>
                <c:pt idx="1">
                  <c:v>0.74885621464877239</c:v>
                </c:pt>
                <c:pt idx="2">
                  <c:v>0.7337960575871546</c:v>
                </c:pt>
                <c:pt idx="3">
                  <c:v>0.69704080476694497</c:v>
                </c:pt>
                <c:pt idx="4">
                  <c:v>0.70761165925550662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3F-496E-BAA5-BE394CC41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8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62-67'!$B$29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62-67'!$I$28:$M$28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62-67'!$I$29:$M$29</c:f>
              <c:numCache>
                <c:formatCode>0.00</c:formatCode>
                <c:ptCount val="5"/>
                <c:pt idx="0">
                  <c:v>0.35845910631730599</c:v>
                </c:pt>
                <c:pt idx="1">
                  <c:v>0.33344823953342501</c:v>
                </c:pt>
                <c:pt idx="2">
                  <c:v>0.30913778918701851</c:v>
                </c:pt>
                <c:pt idx="3">
                  <c:v>0.42245876425080559</c:v>
                </c:pt>
                <c:pt idx="4">
                  <c:v>0.45636175257575623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BB-4B9F-9376-4997F1EEF076}"/>
            </c:ext>
          </c:extLst>
        </c:ser>
        <c:ser>
          <c:idx val="5"/>
          <c:order val="1"/>
          <c:tx>
            <c:strRef>
              <c:f>'Graf 62-67'!$B$30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62-67'!$I$28:$M$28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62-67'!$I$30:$M$30</c:f>
              <c:numCache>
                <c:formatCode>0.00</c:formatCode>
                <c:ptCount val="5"/>
                <c:pt idx="0">
                  <c:v>0.49998041234011209</c:v>
                </c:pt>
                <c:pt idx="1">
                  <c:v>0.484390365320435</c:v>
                </c:pt>
                <c:pt idx="2">
                  <c:v>0.45581704752970104</c:v>
                </c:pt>
                <c:pt idx="3">
                  <c:v>0.40597462667711415</c:v>
                </c:pt>
                <c:pt idx="4">
                  <c:v>0.36265737256595321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BB-4B9F-9376-4997F1EEF076}"/>
            </c:ext>
          </c:extLst>
        </c:ser>
        <c:ser>
          <c:idx val="6"/>
          <c:order val="2"/>
          <c:tx>
            <c:strRef>
              <c:f>'Graf 62-67'!$B$31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62-67'!$I$28:$M$28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62-67'!$I$31:$M$31</c:f>
              <c:numCache>
                <c:formatCode>#,##0.00</c:formatCode>
                <c:ptCount val="5"/>
                <c:pt idx="0">
                  <c:v>0.33244643079696601</c:v>
                </c:pt>
                <c:pt idx="1">
                  <c:v>0.30205134813203804</c:v>
                </c:pt>
                <c:pt idx="2">
                  <c:v>0.21762829315699406</c:v>
                </c:pt>
                <c:pt idx="3">
                  <c:v>0.40857691264526091</c:v>
                </c:pt>
                <c:pt idx="4">
                  <c:v>0.4581359133229515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BB-4B9F-9376-4997F1EEF076}"/>
            </c:ext>
          </c:extLst>
        </c:ser>
        <c:ser>
          <c:idx val="7"/>
          <c:order val="3"/>
          <c:tx>
            <c:strRef>
              <c:f>'Graf 62-67'!$B$32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62-67'!$I$28:$M$28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62-67'!$I$32:$M$32</c:f>
              <c:numCache>
                <c:formatCode>#,##0.00</c:formatCode>
                <c:ptCount val="5"/>
                <c:pt idx="0">
                  <c:v>0.5122038765254846</c:v>
                </c:pt>
                <c:pt idx="1">
                  <c:v>0.50655909342858907</c:v>
                </c:pt>
                <c:pt idx="2">
                  <c:v>0.50782168037602815</c:v>
                </c:pt>
                <c:pt idx="3">
                  <c:v>0.53194021954767889</c:v>
                </c:pt>
                <c:pt idx="4">
                  <c:v>0.59010600706713778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BB-4B9F-9376-4997F1EEF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'Graf 62-67'!$B$22</c:f>
              <c:strCache>
                <c:ptCount val="1"/>
                <c:pt idx="0">
                  <c:v>trh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'Graf 62-67'!$I$21:$M$21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62-67'!$I$22:$M$22</c:f>
              <c:numCache>
                <c:formatCode>0.00</c:formatCode>
                <c:ptCount val="5"/>
                <c:pt idx="0">
                  <c:v>0.55193453102679324</c:v>
                </c:pt>
                <c:pt idx="1">
                  <c:v>0.58052234624106669</c:v>
                </c:pt>
                <c:pt idx="2">
                  <c:v>0.62899396941562891</c:v>
                </c:pt>
                <c:pt idx="3">
                  <c:v>0.69600487304918202</c:v>
                </c:pt>
                <c:pt idx="4">
                  <c:v>0.79518541737051429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83-4D7E-832F-2FAFB0BBAFBF}"/>
            </c:ext>
          </c:extLst>
        </c:ser>
        <c:ser>
          <c:idx val="5"/>
          <c:order val="1"/>
          <c:tx>
            <c:strRef>
              <c:f>'Graf 62-67'!$B$23</c:f>
              <c:strCache>
                <c:ptCount val="1"/>
                <c:pt idx="0">
                  <c:v>Operátor 1</c:v>
                </c:pt>
              </c:strCache>
            </c:strRef>
          </c:tx>
          <c:spPr>
            <a:ln w="25400"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'Graf 62-67'!$I$21:$M$21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62-67'!$I$23:$M$23</c:f>
              <c:numCache>
                <c:formatCode>0.00</c:formatCode>
                <c:ptCount val="5"/>
                <c:pt idx="0">
                  <c:v>0.92371470533559197</c:v>
                </c:pt>
                <c:pt idx="1">
                  <c:v>0.97629357917434745</c:v>
                </c:pt>
                <c:pt idx="2">
                  <c:v>1.1088684637367729</c:v>
                </c:pt>
                <c:pt idx="3">
                  <c:v>1.2318835794740683</c:v>
                </c:pt>
                <c:pt idx="4">
                  <c:v>1.3652578311841066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83-4D7E-832F-2FAFB0BBAFBF}"/>
            </c:ext>
          </c:extLst>
        </c:ser>
        <c:ser>
          <c:idx val="6"/>
          <c:order val="2"/>
          <c:tx>
            <c:strRef>
              <c:f>'Graf 62-67'!$B$24</c:f>
              <c:strCache>
                <c:ptCount val="1"/>
                <c:pt idx="0">
                  <c:v>Operátor 2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'Graf 62-67'!$I$21:$M$21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62-67'!$I$24:$M$24</c:f>
              <c:numCache>
                <c:formatCode>#,##0.00</c:formatCode>
                <c:ptCount val="5"/>
                <c:pt idx="0">
                  <c:v>0.17600903690588371</c:v>
                </c:pt>
                <c:pt idx="1">
                  <c:v>0.16738292954370346</c:v>
                </c:pt>
                <c:pt idx="2">
                  <c:v>0.14463275804022788</c:v>
                </c:pt>
                <c:pt idx="3">
                  <c:v>0.14296017373818384</c:v>
                </c:pt>
                <c:pt idx="4">
                  <c:v>0.13561495662038001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83-4D7E-832F-2FAFB0BBAFBF}"/>
            </c:ext>
          </c:extLst>
        </c:ser>
        <c:ser>
          <c:idx val="7"/>
          <c:order val="3"/>
          <c:tx>
            <c:strRef>
              <c:f>'Graf 62-67'!$B$25</c:f>
              <c:strCache>
                <c:ptCount val="1"/>
                <c:pt idx="0">
                  <c:v>Operátor 3</c:v>
                </c:pt>
              </c:strCache>
            </c:strRef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numRef>
              <c:f>'Graf 62-67'!$I$21:$M$21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62-67'!$I$25:$M$25</c:f>
              <c:numCache>
                <c:formatCode>#,##0.00</c:formatCode>
                <c:ptCount val="5"/>
                <c:pt idx="0">
                  <c:v>0.49543228832997976</c:v>
                </c:pt>
                <c:pt idx="1">
                  <c:v>0.49525478829154373</c:v>
                </c:pt>
                <c:pt idx="2">
                  <c:v>0.50509900795764895</c:v>
                </c:pt>
                <c:pt idx="3">
                  <c:v>0.55888674669113603</c:v>
                </c:pt>
                <c:pt idx="4">
                  <c:v>0.72371310385970145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83-4D7E-832F-2FAFB0BBA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617240"/>
        <c:axId val="580626424"/>
      </c:lineChart>
      <c:catAx>
        <c:axId val="5806172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26424"/>
        <c:crosses val="autoZero"/>
        <c:auto val="1"/>
        <c:lblAlgn val="ctr"/>
        <c:lblOffset val="100"/>
        <c:noMultiLvlLbl val="0"/>
      </c:catAx>
      <c:valAx>
        <c:axId val="580626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</a:defRPr>
                </a:pPr>
                <a:r>
                  <a:rPr lang="cs-CZ" sz="900" b="0">
                    <a:solidFill>
                      <a:schemeClr val="bg1">
                        <a:lumMod val="50000"/>
                      </a:schemeClr>
                    </a:solidFill>
                  </a:rPr>
                  <a:t>Kč bez DPH</a:t>
                </a:r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80617240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32195975503062"/>
          <c:y val="4.8062855779391213E-2"/>
          <c:w val="0.80345581802274713"/>
          <c:h val="0.66744588744588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68-70'!$B$5</c:f>
              <c:strCache>
                <c:ptCount val="1"/>
                <c:pt idx="0">
                  <c:v>průměrná VO cena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="1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'Graf 68-70'!$C$4:$G$4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68-70'!$C$5:$G$5</c:f>
              <c:numCache>
                <c:formatCode>0.000</c:formatCode>
                <c:ptCount val="5"/>
                <c:pt idx="0">
                  <c:v>1.6668488856012322E-2</c:v>
                </c:pt>
                <c:pt idx="1">
                  <c:v>1.4547361381762306E-2</c:v>
                </c:pt>
                <c:pt idx="2">
                  <c:v>1.2799253694442552E-2</c:v>
                </c:pt>
                <c:pt idx="3">
                  <c:v>1.1926248326753094E-2</c:v>
                </c:pt>
                <c:pt idx="4">
                  <c:v>1.1833715994443271E-2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89-4612-A5E6-87A3D5C451DC}"/>
            </c:ext>
          </c:extLst>
        </c:ser>
        <c:ser>
          <c:idx val="1"/>
          <c:order val="1"/>
          <c:tx>
            <c:strRef>
              <c:f>'Graf 68-70'!$B$6</c:f>
              <c:strCache>
                <c:ptCount val="1"/>
                <c:pt idx="0">
                  <c:v>průměrná VO platba MVNO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dLbl>
              <c:idx val="4"/>
              <c:layout>
                <c:manualLayout>
                  <c:x val="-1.0185067526415994E-16"/>
                  <c:y val="-2.0708661417322877E-2"/>
                </c:manualLayout>
              </c:layout>
              <c:tx>
                <c:rich>
                  <a:bodyPr/>
                  <a:lstStyle/>
                  <a:p>
                    <a:fld id="{ADEBCDB3-2A3C-4546-B4BC-B6ED7B2FA598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[HODNOTA]</a:t>
                    </a:fld>
                    <a:endParaRPr lang="cs-CZ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6599-4200-813C-56DFAA1371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="1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68-70'!$C$4:$G$4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68-70'!$C$6:$G$6</c:f>
              <c:numCache>
                <c:formatCode>0.000</c:formatCode>
                <c:ptCount val="5"/>
                <c:pt idx="0">
                  <c:v>3.0267955969184912E-2</c:v>
                </c:pt>
                <c:pt idx="1">
                  <c:v>2.8470714777894916E-2</c:v>
                </c:pt>
                <c:pt idx="2">
                  <c:v>2.2537713582581116E-2</c:v>
                </c:pt>
                <c:pt idx="3">
                  <c:v>1.3384162122372622E-2</c:v>
                </c:pt>
                <c:pt idx="4">
                  <c:v>7.6636866257423272E-3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89-4612-A5E6-87A3D5C451D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4779648"/>
        <c:axId val="74801920"/>
      </c:barChart>
      <c:lineChart>
        <c:grouping val="standard"/>
        <c:varyColors val="0"/>
        <c:ser>
          <c:idx val="2"/>
          <c:order val="2"/>
          <c:tx>
            <c:strRef>
              <c:f>'Graf 68-70'!$B$7</c:f>
              <c:strCache>
                <c:ptCount val="1"/>
                <c:pt idx="0">
                  <c:v>regulovaná cena</c:v>
                </c:pt>
              </c:strCache>
            </c:strRef>
          </c:tx>
          <c:spPr>
            <a:ln w="28575">
              <a:solidFill>
                <a:srgbClr val="C0C0C0"/>
              </a:solidFill>
            </a:ln>
          </c:spPr>
          <c:marker>
            <c:symbol val="square"/>
            <c:size val="5"/>
          </c:marker>
          <c:dLbls>
            <c:delete val="1"/>
          </c:dLbls>
          <c:cat>
            <c:numRef>
              <c:f>'Graf 68-70'!$C$4:$G$4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68-70'!$C$7:$G$7</c:f>
              <c:numCache>
                <c:formatCode>0.000</c:formatCode>
                <c:ptCount val="5"/>
                <c:pt idx="0">
                  <c:v>3.2000000000000001E-2</c:v>
                </c:pt>
                <c:pt idx="1">
                  <c:v>2.1999999999999999E-2</c:v>
                </c:pt>
                <c:pt idx="2">
                  <c:v>2.1999999999999999E-2</c:v>
                </c:pt>
                <c:pt idx="3">
                  <c:v>2.1999999999999999E-2</c:v>
                </c:pt>
                <c:pt idx="4">
                  <c:v>1.9E-2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89-4612-A5E6-87A3D5C451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4779648"/>
        <c:axId val="74801920"/>
      </c:lineChart>
      <c:catAx>
        <c:axId val="7477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4801920"/>
        <c:crosses val="autoZero"/>
        <c:auto val="1"/>
        <c:lblAlgn val="ctr"/>
        <c:lblOffset val="100"/>
        <c:noMultiLvlLbl val="0"/>
      </c:catAx>
      <c:valAx>
        <c:axId val="74801920"/>
        <c:scaling>
          <c:orientation val="minMax"/>
          <c:max val="3.2000000000000008E-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cs-CZ" b="0"/>
                  <a:t>Eur/min</a:t>
                </a:r>
              </a:p>
            </c:rich>
          </c:tx>
          <c:layout>
            <c:manualLayout>
              <c:xMode val="edge"/>
              <c:yMode val="edge"/>
              <c:x val="1.6609673543623717E-2"/>
              <c:y val="0.31553529266074759"/>
            </c:manualLayout>
          </c:layout>
          <c:overlay val="0"/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4779648"/>
        <c:crosses val="autoZero"/>
        <c:crossBetween val="between"/>
        <c:minorUnit val="2.0000000000000005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52355260427477E-3"/>
          <c:y val="0.81161684453034966"/>
          <c:w val="0.96945389485945865"/>
          <c:h val="0.16058834536620026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 68-70'!$B$12</c:f>
              <c:strCache>
                <c:ptCount val="1"/>
                <c:pt idx="0">
                  <c:v>průměrná VO cena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'Graf 68-70'!$C$11:$G$11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68-70'!$C$12:$G$12</c:f>
              <c:numCache>
                <c:formatCode>0.000</c:formatCode>
                <c:ptCount val="5"/>
                <c:pt idx="0">
                  <c:v>2.70406904450137E-3</c:v>
                </c:pt>
                <c:pt idx="1">
                  <c:v>1.8460517923327955E-3</c:v>
                </c:pt>
                <c:pt idx="2">
                  <c:v>1.9161479923341228E-3</c:v>
                </c:pt>
                <c:pt idx="3">
                  <c:v>1.2481006573048861E-3</c:v>
                </c:pt>
                <c:pt idx="4">
                  <c:v>1.3443965831404022E-3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66-4B94-B8E4-230E3C4EDBF8}"/>
            </c:ext>
          </c:extLst>
        </c:ser>
        <c:ser>
          <c:idx val="1"/>
          <c:order val="1"/>
          <c:tx>
            <c:strRef>
              <c:f>'Graf 68-70'!$B$13</c:f>
              <c:strCache>
                <c:ptCount val="1"/>
                <c:pt idx="0">
                  <c:v>průměrná VO platba MVNO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invertIfNegative val="0"/>
          <c:dLbls>
            <c:dLbl>
              <c:idx val="3"/>
              <c:layout>
                <c:manualLayout>
                  <c:x val="0"/>
                  <c:y val="0.1702640813069969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76-413A-A4EB-66DDBED123D9}"/>
                </c:ext>
              </c:extLst>
            </c:dLbl>
            <c:dLbl>
              <c:idx val="4"/>
              <c:layout>
                <c:manualLayout>
                  <c:x val="2.777777777777676E-3"/>
                  <c:y val="1.0214348206474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2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96-45CA-9989-8331264C90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'Graf 68-70'!$C$11:$G$11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68-70'!$C$13:$G$13</c:f>
              <c:numCache>
                <c:formatCode>0.000</c:formatCode>
                <c:ptCount val="5"/>
                <c:pt idx="0">
                  <c:v>9.5500598072521467E-3</c:v>
                </c:pt>
                <c:pt idx="1">
                  <c:v>6.8590819409717193E-3</c:v>
                </c:pt>
                <c:pt idx="2">
                  <c:v>3.7422763857543079E-3</c:v>
                </c:pt>
                <c:pt idx="3">
                  <c:v>2.4282418262212527E-3</c:v>
                </c:pt>
                <c:pt idx="4">
                  <c:v>1.3091417065598126E-3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66-4B94-B8E4-230E3C4ED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697152"/>
        <c:axId val="75711232"/>
      </c:barChart>
      <c:lineChart>
        <c:grouping val="standard"/>
        <c:varyColors val="0"/>
        <c:ser>
          <c:idx val="2"/>
          <c:order val="2"/>
          <c:tx>
            <c:strRef>
              <c:f>'Graf 68-70'!$B$14</c:f>
              <c:strCache>
                <c:ptCount val="1"/>
                <c:pt idx="0">
                  <c:v>regulovaná cena</c:v>
                </c:pt>
              </c:strCache>
            </c:strRef>
          </c:tx>
          <c:spPr>
            <a:ln w="28575">
              <a:solidFill>
                <a:srgbClr val="C0C0C0"/>
              </a:solidFill>
            </a:ln>
          </c:spPr>
          <c:marker>
            <c:symbol val="square"/>
            <c:size val="5"/>
          </c:marker>
          <c:cat>
            <c:numRef>
              <c:f>'Graf 68-70'!$C$11:$G$11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68-70'!$C$14:$G$14</c:f>
              <c:numCache>
                <c:formatCode>0.000</c:formatCode>
                <c:ptCount val="5"/>
                <c:pt idx="0">
                  <c:v>0.01</c:v>
                </c:pt>
                <c:pt idx="1">
                  <c:v>4.0000000000000001E-3</c:v>
                </c:pt>
                <c:pt idx="2">
                  <c:v>4.0000000000000001E-3</c:v>
                </c:pt>
                <c:pt idx="3">
                  <c:v>4.0000000000000001E-3</c:v>
                </c:pt>
                <c:pt idx="4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66-4B94-B8E4-230E3C4ED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697152"/>
        <c:axId val="75711232"/>
      </c:lineChart>
      <c:catAx>
        <c:axId val="7569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711232"/>
        <c:crosses val="autoZero"/>
        <c:auto val="1"/>
        <c:lblAlgn val="ctr"/>
        <c:lblOffset val="100"/>
        <c:noMultiLvlLbl val="0"/>
      </c:catAx>
      <c:valAx>
        <c:axId val="75711232"/>
        <c:scaling>
          <c:orientation val="minMax"/>
          <c:max val="1.0000000000000002E-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cs-CZ" b="0"/>
                  <a:t>Eur/SMS</a:t>
                </a:r>
              </a:p>
            </c:rich>
          </c:tx>
          <c:layout>
            <c:manualLayout>
              <c:xMode val="edge"/>
              <c:yMode val="edge"/>
              <c:x val="8.3048367718118587E-3"/>
              <c:y val="0.28714653932093798"/>
            </c:manualLayout>
          </c:layout>
          <c:overlay val="0"/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69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158355205599298E-3"/>
          <c:y val="0.82076042578011077"/>
          <c:w val="0.99436840517489422"/>
          <c:h val="0.1606868727275116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97352310459324"/>
          <c:y val="4.7429652349394724E-2"/>
          <c:w val="0.83605993264828693"/>
          <c:h val="0.71719688100370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 68-70'!$B$19</c:f>
              <c:strCache>
                <c:ptCount val="1"/>
                <c:pt idx="0">
                  <c:v>průměrná VO cena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212-4F9D-9A29-B2F8D4AB4232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212-4F9D-9A29-B2F8D4AB4232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212-4F9D-9A29-B2F8D4AB423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4460-4962-A9E3-73C31BC285BD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-5400000" vert="horz"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rgbClr val="4472C4"/>
                      </a:solidFill>
                      <a:latin typeface="Arial Black" panose="020B0A04020102020204" pitchFamily="34" charset="0"/>
                    </a:defRPr>
                  </a:pPr>
                  <a:endParaRPr lang="cs-CZ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60-4962-A9E3-73C31BC285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'Graf 68-70'!$C$18:$G$18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68-70'!$C$19:$G$19</c:f>
              <c:numCache>
                <c:formatCode>0.000</c:formatCode>
                <c:ptCount val="5"/>
                <c:pt idx="0">
                  <c:v>1.416658694837472</c:v>
                </c:pt>
                <c:pt idx="1">
                  <c:v>0.98192996974288949</c:v>
                </c:pt>
                <c:pt idx="2">
                  <c:v>0.83419449812256363</c:v>
                </c:pt>
                <c:pt idx="3">
                  <c:v>0.7186700143540744</c:v>
                </c:pt>
                <c:pt idx="4">
                  <c:v>0.61326725297264828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E-44BF-897B-738A76B788C4}"/>
            </c:ext>
          </c:extLst>
        </c:ser>
        <c:ser>
          <c:idx val="1"/>
          <c:order val="1"/>
          <c:tx>
            <c:strRef>
              <c:f>'Graf 68-70'!$B$20</c:f>
              <c:strCache>
                <c:ptCount val="1"/>
                <c:pt idx="0">
                  <c:v>průměrná VO platba MVNO</c:v>
                </c:pt>
              </c:strCache>
            </c:strRef>
          </c:tx>
          <c:spPr>
            <a:ln>
              <a:solidFill>
                <a:srgbClr val="FF643F"/>
              </a:solidFill>
            </a:ln>
          </c:spPr>
          <c:invertIfNegative val="0"/>
          <c:dLbls>
            <c:dLbl>
              <c:idx val="0"/>
              <c:layout>
                <c:manualLayout>
                  <c:x val="-2.7777777777777779E-3"/>
                  <c:y val="0.1944907407407407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80-4E37-B1B5-A8B57D614AF6}"/>
                </c:ext>
              </c:extLst>
            </c:dLbl>
            <c:dLbl>
              <c:idx val="4"/>
              <c:layout>
                <c:manualLayout>
                  <c:x val="-2.7777777777778798E-3"/>
                  <c:y val="0.1816885389326334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E1-431A-8823-CCE98980CF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bg1"/>
                    </a:solidFill>
                    <a:latin typeface="Arial Black" panose="020B0A04020102020204" pitchFamily="34" charset="0"/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'Graf 68-70'!$C$18:$G$18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 68-70'!$C$20:$G$20</c:f>
              <c:numCache>
                <c:formatCode>0.000</c:formatCode>
                <c:ptCount val="5"/>
                <c:pt idx="0">
                  <c:v>2.7707985192001017</c:v>
                </c:pt>
                <c:pt idx="1">
                  <c:v>2.0433308011722628</c:v>
                </c:pt>
                <c:pt idx="2">
                  <c:v>1.5220182121096739</c:v>
                </c:pt>
                <c:pt idx="3">
                  <c:v>1.1615999787037492</c:v>
                </c:pt>
                <c:pt idx="4">
                  <c:v>0.82890521920319604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E-44BF-897B-738A76B78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784576"/>
        <c:axId val="75786112"/>
      </c:barChart>
      <c:lineChart>
        <c:grouping val="standard"/>
        <c:varyColors val="0"/>
        <c:ser>
          <c:idx val="2"/>
          <c:order val="2"/>
          <c:tx>
            <c:strRef>
              <c:f>'Graf 68-70'!$B$21</c:f>
              <c:strCache>
                <c:ptCount val="1"/>
                <c:pt idx="0">
                  <c:v>regulovaná cena</c:v>
                </c:pt>
              </c:strCache>
            </c:strRef>
          </c:tx>
          <c:spPr>
            <a:ln w="28575">
              <a:solidFill>
                <a:srgbClr val="C0C0C0"/>
              </a:solidFill>
            </a:ln>
          </c:spPr>
          <c:marker>
            <c:symbol val="square"/>
            <c:size val="5"/>
          </c:marker>
          <c:cat>
            <c:numRef>
              <c:f>'Graf 68-70'!$C$18:$F$18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'Graf 68-70'!$C$21:$G$21</c:f>
              <c:numCache>
                <c:formatCode>0.00</c:formatCode>
                <c:ptCount val="5"/>
                <c:pt idx="0">
                  <c:v>2.5</c:v>
                </c:pt>
                <c:pt idx="1">
                  <c:v>2</c:v>
                </c:pt>
                <c:pt idx="2">
                  <c:v>1.8</c:v>
                </c:pt>
                <c:pt idx="3" formatCode="General">
                  <c:v>1.55</c:v>
                </c:pt>
                <c:pt idx="4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4E-44BF-897B-738A76B78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784576"/>
        <c:axId val="75786112"/>
      </c:lineChart>
      <c:catAx>
        <c:axId val="7578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786112"/>
        <c:crosses val="autoZero"/>
        <c:auto val="1"/>
        <c:lblAlgn val="ctr"/>
        <c:lblOffset val="100"/>
        <c:noMultiLvlLbl val="0"/>
      </c:catAx>
      <c:valAx>
        <c:axId val="75786112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cs-CZ" b="0"/>
                  <a:t>Eur/GB</a:t>
                </a:r>
              </a:p>
            </c:rich>
          </c:tx>
          <c:layout>
            <c:manualLayout>
              <c:xMode val="edge"/>
              <c:yMode val="edge"/>
              <c:x val="6.4291643198055321E-3"/>
              <c:y val="0.32386140580948641"/>
            </c:manualLayout>
          </c:layout>
          <c:overlay val="0"/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cs-CZ"/>
          </a:p>
        </c:txPr>
        <c:crossAx val="75784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523552604274701E-3"/>
          <c:y val="0.81033767910661247"/>
          <c:w val="0.98052701055520775"/>
          <c:h val="0.1616787775671871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cs-CZ"/>
    </a:p>
  </c:txPr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2"/>
          <c:order val="1"/>
          <c:tx>
            <c:strRef>
              <c:f>'Tabulka 7+g71'!$D$4</c:f>
              <c:strCache>
                <c:ptCount val="1"/>
                <c:pt idx="0">
                  <c:v>Národní hospodářství</c:v>
                </c:pt>
              </c:strCache>
            </c:strRef>
          </c:tx>
          <c:spPr>
            <a:ln w="28575" cap="rnd">
              <a:solidFill>
                <a:srgbClr val="4F87C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4F87C2"/>
              </a:solidFill>
              <a:ln w="9525">
                <a:solidFill>
                  <a:srgbClr val="4F87C2"/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-7.4382108486439294E-2"/>
                  <c:y val="-0.1041320355788859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F6-4244-8F19-7E53D8E23C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'Tabulka 7+g71'!$C$20:$C$35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'Tabulka 7+g71'!$D$5:$D$35</c:f>
              <c:numCache>
                <c:formatCode>###\ ###\ ##0.0</c:formatCode>
                <c:ptCount val="11"/>
                <c:pt idx="0">
                  <c:v>100</c:v>
                </c:pt>
                <c:pt idx="1">
                  <c:v>100.7</c:v>
                </c:pt>
                <c:pt idx="2">
                  <c:v>103.1</c:v>
                </c:pt>
                <c:pt idx="3">
                  <c:v>105.3</c:v>
                </c:pt>
                <c:pt idx="4">
                  <c:v>108.3</c:v>
                </c:pt>
                <c:pt idx="5">
                  <c:v>111.8</c:v>
                </c:pt>
                <c:pt idx="6">
                  <c:v>116.1</c:v>
                </c:pt>
                <c:pt idx="7">
                  <c:v>133.6</c:v>
                </c:pt>
                <c:pt idx="8">
                  <c:v>147.80000000000001</c:v>
                </c:pt>
                <c:pt idx="9">
                  <c:v>151.4</c:v>
                </c:pt>
                <c:pt idx="10">
                  <c:v>155.19999999999999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F6-4244-8F19-7E53D8E23C88}"/>
            </c:ext>
          </c:extLst>
        </c:ser>
        <c:ser>
          <c:idx val="10"/>
          <c:order val="2"/>
          <c:tx>
            <c:strRef>
              <c:f>'Tabulka 7+g71'!$L$4</c:f>
              <c:strCache>
                <c:ptCount val="1"/>
                <c:pt idx="0">
                  <c:v>Pošty a 
telekomunikace</c:v>
                </c:pt>
              </c:strCache>
            </c:strRef>
          </c:tx>
          <c:spPr>
            <a:ln w="28575" cap="rnd">
              <a:solidFill>
                <a:srgbClr val="D70C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D70C0F"/>
              </a:solidFill>
              <a:ln w="9525">
                <a:solidFill>
                  <a:srgbClr val="D70C0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6937664041994754E-2"/>
                  <c:y val="4.40161125692620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F6-4244-8F19-7E53D8E23C88}"/>
                </c:ext>
              </c:extLst>
            </c:dLbl>
            <c:dLbl>
              <c:idx val="2"/>
              <c:layout>
                <c:manualLayout>
                  <c:x val="-5.6937664041994754E-2"/>
                  <c:y val="3.93864829396324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F6-4244-8F19-7E53D8E23C88}"/>
                </c:ext>
              </c:extLst>
            </c:dLbl>
            <c:dLbl>
              <c:idx val="3"/>
              <c:layout>
                <c:manualLayout>
                  <c:x val="-5.9715441819772529E-2"/>
                  <c:y val="3.93864829396325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F6-4244-8F19-7E53D8E23C8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'Tabulka 7+g71'!$C$20:$C$35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'Tabulka 7+g71'!$L$5:$L$35</c:f>
              <c:numCache>
                <c:formatCode>###\ ###\ ##0.0</c:formatCode>
                <c:ptCount val="11"/>
                <c:pt idx="0">
                  <c:v>100</c:v>
                </c:pt>
                <c:pt idx="1">
                  <c:v>99.5</c:v>
                </c:pt>
                <c:pt idx="2">
                  <c:v>98.8</c:v>
                </c:pt>
                <c:pt idx="3">
                  <c:v>97.2</c:v>
                </c:pt>
                <c:pt idx="4">
                  <c:v>95.4</c:v>
                </c:pt>
                <c:pt idx="5">
                  <c:v>92</c:v>
                </c:pt>
                <c:pt idx="6">
                  <c:v>91.5</c:v>
                </c:pt>
                <c:pt idx="7">
                  <c:v>92.1</c:v>
                </c:pt>
                <c:pt idx="8">
                  <c:v>95.4</c:v>
                </c:pt>
                <c:pt idx="9">
                  <c:v>96.9</c:v>
                </c:pt>
                <c:pt idx="10">
                  <c:v>97.4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F6-4244-8F19-7E53D8E23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1232688"/>
        <c:axId val="721243128"/>
        <c:extLst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'Tabulka 7+g71'!$C$4</c15:sqref>
                        </c15:formulaRef>
                      </c:ext>
                    </c:extLst>
                    <c:strCache>
                      <c:ptCount val="1"/>
                      <c:pt idx="0">
                        <c:v>Rok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'Tabulka 7+g71'!$C$20:$C$35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'Tabulka 7+g71'!$C$5:$C$35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0EF6-4244-8F19-7E53D8E23C88}"/>
                  </c:ext>
                </c:extLst>
              </c15:ser>
            </c15:filteredLineSeries>
          </c:ext>
        </c:extLst>
      </c:lineChart>
      <c:catAx>
        <c:axId val="72123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1243128"/>
        <c:crosses val="autoZero"/>
        <c:auto val="1"/>
        <c:lblAlgn val="ctr"/>
        <c:lblOffset val="100"/>
        <c:noMultiLvlLbl val="0"/>
      </c:catAx>
      <c:valAx>
        <c:axId val="721243128"/>
        <c:scaling>
          <c:orientation val="minMax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bazický index v % (rok 2015=100)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###\ ###\ 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72123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1.xml"/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chart" Target="../charts/chart42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8.xml"/><Relationship Id="rId2" Type="http://schemas.openxmlformats.org/officeDocument/2006/relationships/chart" Target="../charts/chart57.xml"/><Relationship Id="rId1" Type="http://schemas.openxmlformats.org/officeDocument/2006/relationships/chart" Target="../charts/chart56.xml"/><Relationship Id="rId6" Type="http://schemas.openxmlformats.org/officeDocument/2006/relationships/chart" Target="../charts/chart61.xml"/><Relationship Id="rId5" Type="http://schemas.openxmlformats.org/officeDocument/2006/relationships/chart" Target="../charts/chart60.xml"/><Relationship Id="rId4" Type="http://schemas.openxmlformats.org/officeDocument/2006/relationships/chart" Target="../charts/chart59.xml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4.xml"/><Relationship Id="rId2" Type="http://schemas.openxmlformats.org/officeDocument/2006/relationships/chart" Target="../charts/chart63.xml"/><Relationship Id="rId1" Type="http://schemas.openxmlformats.org/officeDocument/2006/relationships/chart" Target="../charts/chart62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10</xdr:row>
      <xdr:rowOff>14287</xdr:rowOff>
    </xdr:from>
    <xdr:to>
      <xdr:col>4</xdr:col>
      <xdr:colOff>276225</xdr:colOff>
      <xdr:row>24</xdr:row>
      <xdr:rowOff>90487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6B9F139-CFBF-47F7-AF00-A656E55A90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119062</xdr:rowOff>
    </xdr:from>
    <xdr:to>
      <xdr:col>6</xdr:col>
      <xdr:colOff>161925</xdr:colOff>
      <xdr:row>23</xdr:row>
      <xdr:rowOff>185737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C20DD03-D985-41CC-9353-CE6F9B7C8C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9</xdr:row>
      <xdr:rowOff>38100</xdr:rowOff>
    </xdr:from>
    <xdr:to>
      <xdr:col>7</xdr:col>
      <xdr:colOff>142874</xdr:colOff>
      <xdr:row>23</xdr:row>
      <xdr:rowOff>114300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94F14B8-E40B-4F52-BB52-4183BAA03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9</xdr:row>
      <xdr:rowOff>114299</xdr:rowOff>
    </xdr:from>
    <xdr:to>
      <xdr:col>6</xdr:col>
      <xdr:colOff>104774</xdr:colOff>
      <xdr:row>23</xdr:row>
      <xdr:rowOff>190499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F74681FF-2ECE-4753-A4DD-19ED3A7343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9</xdr:row>
      <xdr:rowOff>76199</xdr:rowOff>
    </xdr:from>
    <xdr:to>
      <xdr:col>6</xdr:col>
      <xdr:colOff>152400</xdr:colOff>
      <xdr:row>23</xdr:row>
      <xdr:rowOff>152399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72582AF1-9B00-4EE8-8162-53F3BF154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71437</xdr:rowOff>
    </xdr:from>
    <xdr:to>
      <xdr:col>6</xdr:col>
      <xdr:colOff>161925</xdr:colOff>
      <xdr:row>23</xdr:row>
      <xdr:rowOff>100012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629C04B-552C-4ECB-BA65-433F6BA7BF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8</xdr:row>
      <xdr:rowOff>171450</xdr:rowOff>
    </xdr:from>
    <xdr:to>
      <xdr:col>5</xdr:col>
      <xdr:colOff>504825</xdr:colOff>
      <xdr:row>23</xdr:row>
      <xdr:rowOff>57150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35D2BEB-9CD1-4FB9-B5CE-EEFE594B8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11</xdr:row>
      <xdr:rowOff>95250</xdr:rowOff>
    </xdr:from>
    <xdr:to>
      <xdr:col>7</xdr:col>
      <xdr:colOff>581025</xdr:colOff>
      <xdr:row>24</xdr:row>
      <xdr:rowOff>180975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9C1556CD-5DEA-43FB-A93E-73356412644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9</xdr:row>
      <xdr:rowOff>95250</xdr:rowOff>
    </xdr:from>
    <xdr:to>
      <xdr:col>5</xdr:col>
      <xdr:colOff>85725</xdr:colOff>
      <xdr:row>22</xdr:row>
      <xdr:rowOff>180975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84DBA65-44D8-4DCC-8D6A-51E5D712305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29765</xdr:colOff>
      <xdr:row>9</xdr:row>
      <xdr:rowOff>20240</xdr:rowOff>
    </xdr:from>
    <xdr:to>
      <xdr:col>4</xdr:col>
      <xdr:colOff>363140</xdr:colOff>
      <xdr:row>22</xdr:row>
      <xdr:rowOff>1190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2A923865-D856-4F88-91A8-2A4C720882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20170</xdr:colOff>
      <xdr:row>10</xdr:row>
      <xdr:rowOff>34737</xdr:rowOff>
    </xdr:from>
    <xdr:to>
      <xdr:col>4</xdr:col>
      <xdr:colOff>296395</xdr:colOff>
      <xdr:row>23</xdr:row>
      <xdr:rowOff>6162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7FF6F9AB-0AE0-4310-BBBA-2782381B04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9</xdr:row>
      <xdr:rowOff>71437</xdr:rowOff>
    </xdr:from>
    <xdr:to>
      <xdr:col>6</xdr:col>
      <xdr:colOff>142875</xdr:colOff>
      <xdr:row>23</xdr:row>
      <xdr:rowOff>100012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156E4AF-D754-4C51-A9DA-6A9A66F8C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9</xdr:row>
      <xdr:rowOff>180974</xdr:rowOff>
    </xdr:from>
    <xdr:to>
      <xdr:col>10</xdr:col>
      <xdr:colOff>438150</xdr:colOff>
      <xdr:row>23</xdr:row>
      <xdr:rowOff>28574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D61DBFB-4F4C-4E62-B3E2-C05EA236E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9</xdr:row>
      <xdr:rowOff>104775</xdr:rowOff>
    </xdr:from>
    <xdr:to>
      <xdr:col>5</xdr:col>
      <xdr:colOff>409575</xdr:colOff>
      <xdr:row>22</xdr:row>
      <xdr:rowOff>104775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29CA785-6BDE-4515-A71C-4D5CF495DBE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9</xdr:row>
      <xdr:rowOff>19050</xdr:rowOff>
    </xdr:from>
    <xdr:to>
      <xdr:col>5</xdr:col>
      <xdr:colOff>752475</xdr:colOff>
      <xdr:row>22</xdr:row>
      <xdr:rowOff>161925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504879-0B9E-4A1C-9E90-24ED65435463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9</xdr:row>
      <xdr:rowOff>28575</xdr:rowOff>
    </xdr:from>
    <xdr:to>
      <xdr:col>5</xdr:col>
      <xdr:colOff>457200</xdr:colOff>
      <xdr:row>22</xdr:row>
      <xdr:rowOff>171450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F013889A-3BBD-470B-AB5A-97E35E886CB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9</xdr:row>
      <xdr:rowOff>66675</xdr:rowOff>
    </xdr:from>
    <xdr:to>
      <xdr:col>5</xdr:col>
      <xdr:colOff>581025</xdr:colOff>
      <xdr:row>23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ADBD4A9C-DEE2-4611-B76B-9D52414E8A9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9</xdr:row>
      <xdr:rowOff>123825</xdr:rowOff>
    </xdr:from>
    <xdr:to>
      <xdr:col>5</xdr:col>
      <xdr:colOff>142875</xdr:colOff>
      <xdr:row>23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AC818029-284D-4F0C-A1F5-CCD7A3C4E64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4</xdr:row>
      <xdr:rowOff>0</xdr:rowOff>
    </xdr:from>
    <xdr:to>
      <xdr:col>11</xdr:col>
      <xdr:colOff>847725</xdr:colOff>
      <xdr:row>18</xdr:row>
      <xdr:rowOff>152400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C3ECD7A-F6EE-4E22-ADA1-894AEBA9E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2</xdr:row>
      <xdr:rowOff>190500</xdr:rowOff>
    </xdr:from>
    <xdr:to>
      <xdr:col>8</xdr:col>
      <xdr:colOff>388641</xdr:colOff>
      <xdr:row>28</xdr:row>
      <xdr:rowOff>189825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5DE610-DC24-4B66-B654-31A0FDCA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90550"/>
          <a:ext cx="5560716" cy="5400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12</xdr:row>
      <xdr:rowOff>95250</xdr:rowOff>
    </xdr:from>
    <xdr:to>
      <xdr:col>3</xdr:col>
      <xdr:colOff>257176</xdr:colOff>
      <xdr:row>26</xdr:row>
      <xdr:rowOff>171450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6D91201-7DD3-4343-97D9-4D70EAE2A8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9</xdr:row>
      <xdr:rowOff>31867</xdr:rowOff>
    </xdr:from>
    <xdr:to>
      <xdr:col>2</xdr:col>
      <xdr:colOff>990600</xdr:colOff>
      <xdr:row>20</xdr:row>
      <xdr:rowOff>298567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0296D5C-0781-458C-8646-F5248D3CE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9</xdr:row>
      <xdr:rowOff>41393</xdr:rowOff>
    </xdr:from>
    <xdr:to>
      <xdr:col>2</xdr:col>
      <xdr:colOff>990599</xdr:colOff>
      <xdr:row>21</xdr:row>
      <xdr:rowOff>69968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BF4FE83-3373-4E66-A591-3E7A62D78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9</xdr:row>
      <xdr:rowOff>41392</xdr:rowOff>
    </xdr:from>
    <xdr:to>
      <xdr:col>2</xdr:col>
      <xdr:colOff>990599</xdr:colOff>
      <xdr:row>21</xdr:row>
      <xdr:rowOff>89017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9904AF8-38A4-401E-BFC5-0FF1958B6A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47626</xdr:colOff>
      <xdr:row>8</xdr:row>
      <xdr:rowOff>180975</xdr:rowOff>
    </xdr:from>
    <xdr:to>
      <xdr:col>3</xdr:col>
      <xdr:colOff>104776</xdr:colOff>
      <xdr:row>22</xdr:row>
      <xdr:rowOff>9525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1D79E9C6-AA13-4885-8C6E-0B6310801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11</xdr:row>
      <xdr:rowOff>0</xdr:rowOff>
    </xdr:from>
    <xdr:to>
      <xdr:col>4</xdr:col>
      <xdr:colOff>828676</xdr:colOff>
      <xdr:row>24</xdr:row>
      <xdr:rowOff>142875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31C0E99E-D13C-4CBD-A4A0-A64AFE2AF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10</xdr:row>
      <xdr:rowOff>161925</xdr:rowOff>
    </xdr:from>
    <xdr:to>
      <xdr:col>4</xdr:col>
      <xdr:colOff>419100</xdr:colOff>
      <xdr:row>24</xdr:row>
      <xdr:rowOff>104775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876C41B9-3D42-46F5-B517-6CBAFC478E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25398</xdr:colOff>
      <xdr:row>11</xdr:row>
      <xdr:rowOff>47625</xdr:rowOff>
    </xdr:from>
    <xdr:to>
      <xdr:col>4</xdr:col>
      <xdr:colOff>558798</xdr:colOff>
      <xdr:row>24</xdr:row>
      <xdr:rowOff>190500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4107976F-19EF-4589-99FD-77EACC95C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796923</xdr:colOff>
      <xdr:row>10</xdr:row>
      <xdr:rowOff>180975</xdr:rowOff>
    </xdr:from>
    <xdr:to>
      <xdr:col>4</xdr:col>
      <xdr:colOff>473073</xdr:colOff>
      <xdr:row>24</xdr:row>
      <xdr:rowOff>123825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BF1B0D4-3A1A-4539-B40B-DF803E904A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6348</xdr:colOff>
      <xdr:row>11</xdr:row>
      <xdr:rowOff>19051</xdr:rowOff>
    </xdr:from>
    <xdr:to>
      <xdr:col>4</xdr:col>
      <xdr:colOff>539748</xdr:colOff>
      <xdr:row>24</xdr:row>
      <xdr:rowOff>161926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2298F8E6-39EA-485B-806E-090D295D2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6348</xdr:colOff>
      <xdr:row>11</xdr:row>
      <xdr:rowOff>9526</xdr:rowOff>
    </xdr:from>
    <xdr:to>
      <xdr:col>4</xdr:col>
      <xdr:colOff>539748</xdr:colOff>
      <xdr:row>24</xdr:row>
      <xdr:rowOff>152401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0691CBF-F2F1-4DDD-B57E-808CFFCF80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6348</xdr:colOff>
      <xdr:row>11</xdr:row>
      <xdr:rowOff>19050</xdr:rowOff>
    </xdr:from>
    <xdr:to>
      <xdr:col>4</xdr:col>
      <xdr:colOff>368298</xdr:colOff>
      <xdr:row>24</xdr:row>
      <xdr:rowOff>161925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192F6B5E-57AD-4460-92A4-373F8660D4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6348</xdr:colOff>
      <xdr:row>11</xdr:row>
      <xdr:rowOff>47626</xdr:rowOff>
    </xdr:from>
    <xdr:to>
      <xdr:col>4</xdr:col>
      <xdr:colOff>539748</xdr:colOff>
      <xdr:row>24</xdr:row>
      <xdr:rowOff>190501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C456B18F-0D5B-42D8-BE50-7EB531A95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6348</xdr:colOff>
      <xdr:row>11</xdr:row>
      <xdr:rowOff>19050</xdr:rowOff>
    </xdr:from>
    <xdr:to>
      <xdr:col>4</xdr:col>
      <xdr:colOff>539748</xdr:colOff>
      <xdr:row>24</xdr:row>
      <xdr:rowOff>123825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4B673805-0EC2-4139-88F7-8F7D6C7CF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15874</xdr:colOff>
      <xdr:row>11</xdr:row>
      <xdr:rowOff>19050</xdr:rowOff>
    </xdr:from>
    <xdr:to>
      <xdr:col>4</xdr:col>
      <xdr:colOff>549274</xdr:colOff>
      <xdr:row>24</xdr:row>
      <xdr:rowOff>123825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A269DE4-8CA8-41EC-BCB8-1FC0208AD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</xdr:colOff>
      <xdr:row>11</xdr:row>
      <xdr:rowOff>19051</xdr:rowOff>
    </xdr:from>
    <xdr:to>
      <xdr:col>4</xdr:col>
      <xdr:colOff>539749</xdr:colOff>
      <xdr:row>24</xdr:row>
      <xdr:rowOff>123826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31354CBB-588C-4EC6-973D-2F2B975A6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</xdr:row>
      <xdr:rowOff>52385</xdr:rowOff>
    </xdr:from>
    <xdr:to>
      <xdr:col>6</xdr:col>
      <xdr:colOff>200025</xdr:colOff>
      <xdr:row>24</xdr:row>
      <xdr:rowOff>195260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BD5108E-E8C0-4932-9ED2-AD0EB3A67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6</xdr:col>
      <xdr:colOff>247650</xdr:colOff>
      <xdr:row>24</xdr:row>
      <xdr:rowOff>79650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99258818-98C1-4012-90C6-894691E57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13</xdr:row>
      <xdr:rowOff>152400</xdr:rowOff>
    </xdr:from>
    <xdr:to>
      <xdr:col>6</xdr:col>
      <xdr:colOff>361950</xdr:colOff>
      <xdr:row>28</xdr:row>
      <xdr:rowOff>38100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0F4EEBF-CC31-48DE-8C05-FE61DFA98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16</xdr:col>
      <xdr:colOff>552657</xdr:colOff>
      <xdr:row>39</xdr:row>
      <xdr:rowOff>169724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8D78213-A65F-4573-E66B-B5B0AEEA5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5529" y="784412"/>
          <a:ext cx="8071804" cy="645622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16</xdr:col>
      <xdr:colOff>552657</xdr:colOff>
      <xdr:row>39</xdr:row>
      <xdr:rowOff>169724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839178D-DA76-F4C1-CB8D-5F7C3F43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5529" y="784412"/>
          <a:ext cx="8071804" cy="6456224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16</xdr:col>
      <xdr:colOff>534367</xdr:colOff>
      <xdr:row>39</xdr:row>
      <xdr:rowOff>133144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9E63585-6DE8-E0CF-3232-591443F2B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5529" y="773206"/>
          <a:ext cx="8053514" cy="641964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16</xdr:col>
      <xdr:colOff>253927</xdr:colOff>
      <xdr:row>38</xdr:row>
      <xdr:rowOff>123446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A21CA46-E7B5-4FCB-1ACA-6A63CB3AD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5529" y="784412"/>
          <a:ext cx="7773074" cy="6230652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89647</xdr:colOff>
      <xdr:row>3</xdr:row>
      <xdr:rowOff>123265</xdr:rowOff>
    </xdr:from>
    <xdr:to>
      <xdr:col>9</xdr:col>
      <xdr:colOff>442651</xdr:colOff>
      <xdr:row>32</xdr:row>
      <xdr:rowOff>15795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F6E2921-C86A-C896-5D89-AFBD6DEEE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206" y="728383"/>
          <a:ext cx="5821474" cy="5742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481857</xdr:colOff>
      <xdr:row>30</xdr:row>
      <xdr:rowOff>0</xdr:rowOff>
    </xdr:from>
    <xdr:to>
      <xdr:col>1</xdr:col>
      <xdr:colOff>161696</xdr:colOff>
      <xdr:row>30</xdr:row>
      <xdr:rowOff>180000</xdr:rowOff>
    </xdr:to>
    <xdr:sp macro="" textlink="">
      <xdr:nvSpPr>
        <xdr:cNvPr id="2" name="Šipka: doprava 1">
          <a:extLst>
            <a:ext uri="{FF2B5EF4-FFF2-40B4-BE49-F238E27FC236}">
              <a16:creationId xmlns:a16="http://schemas.microsoft.com/office/drawing/2014/main" id="{53B30A54-774D-31CA-C3AF-B182E34D2AA6}"/>
            </a:ext>
          </a:extLst>
        </xdr:cNvPr>
        <xdr:cNvSpPr>
          <a:spLocks noChangeAspect="1"/>
        </xdr:cNvSpPr>
      </xdr:nvSpPr>
      <xdr:spPr>
        <a:xfrm>
          <a:off x="481857" y="6051176"/>
          <a:ext cx="363398" cy="180000"/>
        </a:xfrm>
        <a:prstGeom prst="rightArrow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50786</xdr:colOff>
      <xdr:row>9</xdr:row>
      <xdr:rowOff>81243</xdr:rowOff>
    </xdr:from>
    <xdr:to>
      <xdr:col>7</xdr:col>
      <xdr:colOff>260336</xdr:colOff>
      <xdr:row>22</xdr:row>
      <xdr:rowOff>71718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4221D15-8752-42D9-B23D-2DEBBFED8A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687239</xdr:colOff>
      <xdr:row>9</xdr:row>
      <xdr:rowOff>123023</xdr:rowOff>
    </xdr:from>
    <xdr:to>
      <xdr:col>13</xdr:col>
      <xdr:colOff>487214</xdr:colOff>
      <xdr:row>22</xdr:row>
      <xdr:rowOff>113498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291C5E4-78B5-4436-85E6-1AF1CC888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676275</xdr:colOff>
      <xdr:row>24</xdr:row>
      <xdr:rowOff>155201</xdr:rowOff>
    </xdr:from>
    <xdr:to>
      <xdr:col>7</xdr:col>
      <xdr:colOff>200025</xdr:colOff>
      <xdr:row>37</xdr:row>
      <xdr:rowOff>117101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4A43774A-5459-4A0C-9270-294D3145B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652461</xdr:colOff>
      <xdr:row>10</xdr:row>
      <xdr:rowOff>85726</xdr:rowOff>
    </xdr:from>
    <xdr:to>
      <xdr:col>6</xdr:col>
      <xdr:colOff>166686</xdr:colOff>
      <xdr:row>23</xdr:row>
      <xdr:rowOff>104776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DDF15008-A03C-4352-A118-AC582AF31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10</xdr:col>
      <xdr:colOff>133350</xdr:colOff>
      <xdr:row>25</xdr:row>
      <xdr:rowOff>190500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C6F4BF4-2E9A-4161-AA45-CC4FEAF8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962525"/>
          <a:ext cx="79343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11</xdr:row>
      <xdr:rowOff>123824</xdr:rowOff>
    </xdr:from>
    <xdr:to>
      <xdr:col>4</xdr:col>
      <xdr:colOff>485776</xdr:colOff>
      <xdr:row>25</xdr:row>
      <xdr:rowOff>19049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FF22F90-FD23-48D6-A174-73798AC988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11</xdr:row>
      <xdr:rowOff>104774</xdr:rowOff>
    </xdr:from>
    <xdr:to>
      <xdr:col>2</xdr:col>
      <xdr:colOff>581025</xdr:colOff>
      <xdr:row>25</xdr:row>
      <xdr:rowOff>171449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AB83A6D-8B89-45E9-9B2E-C6CCC503B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2</xdr:row>
      <xdr:rowOff>161925</xdr:rowOff>
    </xdr:from>
    <xdr:to>
      <xdr:col>10</xdr:col>
      <xdr:colOff>104775</xdr:colOff>
      <xdr:row>16</xdr:row>
      <xdr:rowOff>49866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DEC4B50-70E4-4054-9864-98229E0DA62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533400</xdr:colOff>
      <xdr:row>18</xdr:row>
      <xdr:rowOff>133350</xdr:rowOff>
    </xdr:from>
    <xdr:to>
      <xdr:col>10</xdr:col>
      <xdr:colOff>76200</xdr:colOff>
      <xdr:row>33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D4D01DA1-8383-4B91-8DB5-E3A37E68159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457200</xdr:colOff>
      <xdr:row>35</xdr:row>
      <xdr:rowOff>76200</xdr:rowOff>
    </xdr:from>
    <xdr:to>
      <xdr:col>10</xdr:col>
      <xdr:colOff>0</xdr:colOff>
      <xdr:row>47</xdr:row>
      <xdr:rowOff>28576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24AA3F4-4A3E-4B15-B440-D46D4F72F12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400050</xdr:colOff>
      <xdr:row>50</xdr:row>
      <xdr:rowOff>133350</xdr:rowOff>
    </xdr:from>
    <xdr:to>
      <xdr:col>9</xdr:col>
      <xdr:colOff>781050</xdr:colOff>
      <xdr:row>62</xdr:row>
      <xdr:rowOff>85725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E4002CEA-2D29-472D-8BA9-F32B4816752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15</xdr:row>
      <xdr:rowOff>66675</xdr:rowOff>
    </xdr:from>
    <xdr:to>
      <xdr:col>7</xdr:col>
      <xdr:colOff>361385</xdr:colOff>
      <xdr:row>28</xdr:row>
      <xdr:rowOff>177908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03806CD-E21A-4F77-B200-0D27A55EA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15</xdr:row>
      <xdr:rowOff>209550</xdr:rowOff>
    </xdr:from>
    <xdr:to>
      <xdr:col>8</xdr:col>
      <xdr:colOff>145725</xdr:colOff>
      <xdr:row>27</xdr:row>
      <xdr:rowOff>145200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B4A17030-C99B-4ED3-BAB6-32EE750C1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9525</xdr:colOff>
      <xdr:row>10</xdr:row>
      <xdr:rowOff>200025</xdr:rowOff>
    </xdr:from>
    <xdr:to>
      <xdr:col>14</xdr:col>
      <xdr:colOff>333375</xdr:colOff>
      <xdr:row>22</xdr:row>
      <xdr:rowOff>115421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752A248B-7A4E-4F52-AD14-D7C9A3C26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10</xdr:row>
      <xdr:rowOff>0</xdr:rowOff>
    </xdr:from>
    <xdr:to>
      <xdr:col>6</xdr:col>
      <xdr:colOff>361950</xdr:colOff>
      <xdr:row>23</xdr:row>
      <xdr:rowOff>133350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EDE16D01-B15F-4296-A9BF-B252B0D10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57151</xdr:colOff>
      <xdr:row>2</xdr:row>
      <xdr:rowOff>171452</xdr:rowOff>
    </xdr:from>
    <xdr:to>
      <xdr:col>18</xdr:col>
      <xdr:colOff>361951</xdr:colOff>
      <xdr:row>16</xdr:row>
      <xdr:rowOff>95252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AC2CB758-DC86-4199-8C38-5E05317DB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571501</xdr:colOff>
      <xdr:row>19</xdr:row>
      <xdr:rowOff>180975</xdr:rowOff>
    </xdr:from>
    <xdr:to>
      <xdr:col>18</xdr:col>
      <xdr:colOff>266701</xdr:colOff>
      <xdr:row>33</xdr:row>
      <xdr:rowOff>104775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01848B0-23BF-4FC1-9C06-D395E7C8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533401</xdr:colOff>
      <xdr:row>38</xdr:row>
      <xdr:rowOff>66675</xdr:rowOff>
    </xdr:from>
    <xdr:to>
      <xdr:col>18</xdr:col>
      <xdr:colOff>228601</xdr:colOff>
      <xdr:row>52</xdr:row>
      <xdr:rowOff>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98AD08B-105F-405E-8B5F-5AA93A573E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38</xdr:row>
      <xdr:rowOff>47624</xdr:rowOff>
    </xdr:from>
    <xdr:to>
      <xdr:col>24</xdr:col>
      <xdr:colOff>435348</xdr:colOff>
      <xdr:row>52</xdr:row>
      <xdr:rowOff>112618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4CD31E7-3998-42D7-BF9D-6158273E5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419099</xdr:colOff>
      <xdr:row>38</xdr:row>
      <xdr:rowOff>9526</xdr:rowOff>
    </xdr:from>
    <xdr:to>
      <xdr:col>19</xdr:col>
      <xdr:colOff>15687</xdr:colOff>
      <xdr:row>52</xdr:row>
      <xdr:rowOff>74520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4D746C55-4EF9-4757-96F6-A32960260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18</xdr:col>
      <xdr:colOff>633693</xdr:colOff>
      <xdr:row>2</xdr:row>
      <xdr:rowOff>146237</xdr:rowOff>
    </xdr:from>
    <xdr:to>
      <xdr:col>24</xdr:col>
      <xdr:colOff>230281</xdr:colOff>
      <xdr:row>16</xdr:row>
      <xdr:rowOff>188819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B089D847-8C58-46BB-A609-EE27B6D8F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13</xdr:col>
      <xdr:colOff>291913</xdr:colOff>
      <xdr:row>2</xdr:row>
      <xdr:rowOff>72277</xdr:rowOff>
    </xdr:from>
    <xdr:to>
      <xdr:col>18</xdr:col>
      <xdr:colOff>717736</xdr:colOff>
      <xdr:row>16</xdr:row>
      <xdr:rowOff>114859</xdr:rowOff>
    </xdr:to>
    <xdr:graphicFrame macro="">
      <xdr:nvGraphicFramePr>
        <xdr:cNvPr id="17" name="Graf 16">
          <a:extLst>
            <a:ext uri="{FF2B5EF4-FFF2-40B4-BE49-F238E27FC236}">
              <a16:creationId xmlns:a16="http://schemas.microsoft.com/office/drawing/2014/main" id="{03A0FB3A-C09F-402F-A155-8C37C8A57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647700</xdr:colOff>
      <xdr:row>19</xdr:row>
      <xdr:rowOff>47625</xdr:rowOff>
    </xdr:from>
    <xdr:to>
      <xdr:col>24</xdr:col>
      <xdr:colOff>244288</xdr:colOff>
      <xdr:row>33</xdr:row>
      <xdr:rowOff>101413</xdr:rowOff>
    </xdr:to>
    <xdr:graphicFrame macro="">
      <xdr:nvGraphicFramePr>
        <xdr:cNvPr id="18" name="Graf 17">
          <a:extLst>
            <a:ext uri="{FF2B5EF4-FFF2-40B4-BE49-F238E27FC236}">
              <a16:creationId xmlns:a16="http://schemas.microsoft.com/office/drawing/2014/main" id="{381D9AA6-7D30-46A1-ACD2-9DE5D3F12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390525</xdr:colOff>
      <xdr:row>19</xdr:row>
      <xdr:rowOff>38100</xdr:rowOff>
    </xdr:from>
    <xdr:to>
      <xdr:col>18</xdr:col>
      <xdr:colOff>816348</xdr:colOff>
      <xdr:row>33</xdr:row>
      <xdr:rowOff>91888</xdr:rowOff>
    </xdr:to>
    <xdr:graphicFrame macro="">
      <xdr:nvGraphicFramePr>
        <xdr:cNvPr id="25" name="Graf 24">
          <a:extLst>
            <a:ext uri="{FF2B5EF4-FFF2-40B4-BE49-F238E27FC236}">
              <a16:creationId xmlns:a16="http://schemas.microsoft.com/office/drawing/2014/main" id="{F0305C27-857D-4AC1-8CC6-019A5E9937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40902</xdr:colOff>
      <xdr:row>2</xdr:row>
      <xdr:rowOff>119821</xdr:rowOff>
    </xdr:from>
    <xdr:to>
      <xdr:col>14</xdr:col>
      <xdr:colOff>498102</xdr:colOff>
      <xdr:row>16</xdr:row>
      <xdr:rowOff>148396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6F3C1AC-390B-4F1C-A059-701EDA6198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79042</xdr:colOff>
      <xdr:row>3</xdr:row>
      <xdr:rowOff>24171</xdr:rowOff>
    </xdr:from>
    <xdr:to>
      <xdr:col>20</xdr:col>
      <xdr:colOff>212392</xdr:colOff>
      <xdr:row>17</xdr:row>
      <xdr:rowOff>52746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6703D39-BB91-4EF5-951C-5F1B86DBF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82565</xdr:colOff>
      <xdr:row>19</xdr:row>
      <xdr:rowOff>133829</xdr:rowOff>
    </xdr:from>
    <xdr:to>
      <xdr:col>14</xdr:col>
      <xdr:colOff>539765</xdr:colOff>
      <xdr:row>32</xdr:row>
      <xdr:rowOff>10004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D5B3B825-0B63-45B2-AF2A-838BBC85E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7</xdr:col>
      <xdr:colOff>152400</xdr:colOff>
      <xdr:row>61</xdr:row>
      <xdr:rowOff>76200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A22A5821-A24C-4D2E-A381-61A9FB511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13 –⁠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–⁠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–⁠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s://www.berec.europa.eu/system/files/2026-03/BoR%20%2826%29%2028_32nd%20BEREC%20Report%20on%20IR%20BMK%20Data%20and%20TACR_.pdf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6.xml"/><Relationship Id="rId2" Type="http://schemas.openxmlformats.org/officeDocument/2006/relationships/printerSettings" Target="../printerSettings/printerSettings61.bin"/><Relationship Id="rId1" Type="http://schemas.openxmlformats.org/officeDocument/2006/relationships/hyperlink" Target="https://vdb.czso.cz/vdbvo2/faces/cs/index.jsf?page=vystup-objekt&amp;z=T&amp;f=TABULKA&amp;pvo=CEN083A&amp;skupId=2218&amp;katalog=31779&amp;&amp;evo=v2504_!_CEN-SPO-BAZIC2015-ER_1&amp;str=v514&amp;kodjaz=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DEC8-D66B-4D41-97BF-926D7A94D891}">
  <sheetPr>
    <pageSetUpPr fitToPage="1"/>
  </sheetPr>
  <dimension ref="B2:O177"/>
  <sheetViews>
    <sheetView showGridLines="0" tabSelected="1" workbookViewId="0">
      <selection activeCell="D24" sqref="D24"/>
    </sheetView>
  </sheetViews>
  <sheetFormatPr defaultRowHeight="15"/>
  <cols>
    <col min="2" max="2" width="10.5703125" customWidth="1"/>
    <col min="3" max="3" width="1.85546875" customWidth="1"/>
  </cols>
  <sheetData>
    <row r="2" spans="2:15" ht="22.5">
      <c r="B2" s="836" t="s">
        <v>271</v>
      </c>
      <c r="O2" s="175"/>
    </row>
    <row r="3" spans="2:15" ht="9.75" customHeight="1">
      <c r="O3" s="174"/>
    </row>
    <row r="4" spans="2:15" ht="20.25">
      <c r="B4" s="837" t="s">
        <v>272</v>
      </c>
      <c r="O4" s="173"/>
    </row>
    <row r="5" spans="2:15" ht="18.75">
      <c r="O5" s="172"/>
    </row>
    <row r="6" spans="2:15">
      <c r="B6" s="838" t="s">
        <v>277</v>
      </c>
    </row>
    <row r="7" spans="2:15">
      <c r="B7" s="839" t="s">
        <v>278</v>
      </c>
    </row>
    <row r="8" spans="2:15">
      <c r="B8" s="168" t="s">
        <v>279</v>
      </c>
      <c r="C8" s="166"/>
      <c r="D8" t="str">
        <f>'Graf 1'!B10</f>
        <v xml:space="preserve">Porovnání nejlevnějších tarifů hlasové komunikační služby společnosti O2 s neomezeným voláním a s nejnižší cenou s využitím zvláštních cen </v>
      </c>
    </row>
    <row r="9" spans="2:15">
      <c r="B9" s="168" t="s">
        <v>280</v>
      </c>
      <c r="C9" s="166"/>
      <c r="D9" s="263" t="str">
        <f>'Graf 2'!B9</f>
        <v>Porovnání nejlevnějších tarifů hlasové komunikační služby v pevném místě s využitím zvláštních cen – srovnání operátorů</v>
      </c>
    </row>
    <row r="10" spans="2:15">
      <c r="B10" s="168" t="s">
        <v>281</v>
      </c>
      <c r="C10" s="166"/>
      <c r="D10" s="263" t="str">
        <f>'Graf 3'!B9</f>
        <v>Porovnání nejlevnějších tarifů hlasové komunikační služby v pevném místě s neomezenými minutami s využitím zvláštních cen – srovnání operátorů</v>
      </c>
    </row>
    <row r="11" spans="2:15">
      <c r="B11" s="168" t="s">
        <v>282</v>
      </c>
      <c r="C11" s="166"/>
      <c r="D11" s="263" t="str">
        <f>'Graf 4'!B9</f>
        <v>Porovnání nejlevnějších tarifů hlasové komunikační služby v mobilní síti s využitím zvláštních cen – srovnání operátorů</v>
      </c>
    </row>
    <row r="12" spans="2:15">
      <c r="B12" s="168" t="s">
        <v>283</v>
      </c>
      <c r="C12" s="166"/>
      <c r="D12" s="263" t="str">
        <f>'Graf 5'!B9</f>
        <v>Porovnání nejlevnějších tarifů hlasové komunikační služby v mobilní síti s neomezenými jednotkami s využitím zvláštních cen –  srovnání operátorů</v>
      </c>
    </row>
    <row r="13" spans="2:15">
      <c r="B13" s="168" t="s">
        <v>284</v>
      </c>
      <c r="C13" s="166"/>
      <c r="D13" s="263" t="str">
        <f>'Graf 6'!B9</f>
        <v>Porovnání nejlevnějších tarifů přiměřeného přístupu k internetu v pevném místě s využitím zvláštních cen – srovnání operátorů</v>
      </c>
    </row>
    <row r="14" spans="2:15">
      <c r="B14" s="168" t="s">
        <v>285</v>
      </c>
      <c r="C14" s="166"/>
      <c r="D14" s="263" t="str">
        <f>'Graf 7'!B9</f>
        <v>Porovnání nejlevnějších tarifů přiměřeného přístupu k mobilnímu internetu s využitím zvláštních cen – srovnání operátorů</v>
      </c>
    </row>
    <row r="15" spans="2:15">
      <c r="B15" s="165"/>
      <c r="C15" s="168"/>
      <c r="D15" s="167"/>
    </row>
    <row r="16" spans="2:15">
      <c r="B16" s="838" t="s">
        <v>286</v>
      </c>
      <c r="C16" s="168"/>
      <c r="D16" s="167"/>
    </row>
    <row r="17" spans="2:4">
      <c r="B17" s="839" t="s">
        <v>287</v>
      </c>
      <c r="C17" s="168"/>
      <c r="D17" s="167"/>
    </row>
    <row r="18" spans="2:4">
      <c r="B18" s="176" t="s">
        <v>288</v>
      </c>
      <c r="C18" s="166"/>
      <c r="D18" s="263" t="str">
        <f>'Graf 8'!B11</f>
        <v>Ceny za přiměřený přístup k internetu v pevném místě u nejlevnějšího tarifu</v>
      </c>
    </row>
    <row r="19" spans="2:4">
      <c r="B19" s="165"/>
      <c r="C19" s="168"/>
      <c r="D19" s="167"/>
    </row>
    <row r="20" spans="2:4">
      <c r="B20" s="839" t="s">
        <v>487</v>
      </c>
      <c r="C20" s="168"/>
      <c r="D20" s="167"/>
    </row>
    <row r="21" spans="2:4">
      <c r="B21" s="840" t="s">
        <v>376</v>
      </c>
      <c r="C21" s="168"/>
      <c r="D21" s="167"/>
    </row>
    <row r="22" spans="2:4">
      <c r="B22" s="176" t="s">
        <v>289</v>
      </c>
      <c r="C22" s="166"/>
      <c r="D22" s="263" t="str">
        <f>'Graf 9'!B9</f>
        <v>Vývoj nejnižší ceny za přístup k hlasové komunikační službě v pevném místě</v>
      </c>
    </row>
    <row r="23" spans="2:4">
      <c r="B23" s="176" t="s">
        <v>290</v>
      </c>
      <c r="C23" s="166"/>
      <c r="D23" s="263" t="str">
        <f>'Graf 10'!B9</f>
        <v>Vývoj ceny za přístup k hlasové komunikační službě v pevném místě společnosti O2 v porovnání s indexem vývoje inflace a průměrné mzdy</v>
      </c>
    </row>
    <row r="24" spans="2:4">
      <c r="B24" s="176" t="s">
        <v>291</v>
      </c>
      <c r="C24" s="166"/>
      <c r="D24" s="263" t="str">
        <f>'Graf 11'!B10</f>
        <v>Vývoj ceny za přístup k hlasové komunikační službě v pevném místě společnosti O2 v porovnání s korigovaným indexem podle inflace a průměrné mzdy</v>
      </c>
    </row>
    <row r="25" spans="2:4">
      <c r="B25" s="165"/>
      <c r="C25" s="168"/>
      <c r="D25" s="167"/>
    </row>
    <row r="26" spans="2:4">
      <c r="B26" s="839" t="s">
        <v>292</v>
      </c>
      <c r="C26" s="168"/>
      <c r="D26" s="167"/>
    </row>
    <row r="27" spans="2:4">
      <c r="B27" s="171" t="s">
        <v>371</v>
      </c>
      <c r="C27" s="166"/>
      <c r="D27" s="263" t="str">
        <f>'Tabulka 1'!B2</f>
        <v>Přehled cen služeb souvisejících s připojením</v>
      </c>
    </row>
    <row r="28" spans="2:4" ht="15.75">
      <c r="B28" s="164"/>
      <c r="C28" s="168"/>
      <c r="D28" s="167"/>
    </row>
    <row r="29" spans="2:4" ht="18.75">
      <c r="B29" s="837" t="s">
        <v>273</v>
      </c>
    </row>
    <row r="31" spans="2:4">
      <c r="B31" s="838" t="s">
        <v>294</v>
      </c>
    </row>
    <row r="32" spans="2:4">
      <c r="B32" s="176" t="s">
        <v>295</v>
      </c>
      <c r="C32" s="240"/>
      <c r="D32" s="263" t="str">
        <f>'Graf 12'!B9</f>
        <v xml:space="preserve">Vývoj cen základních neomezených tarifů určených pro hlasovou komunikační službu v pevném místě - srovnání operátorů </v>
      </c>
    </row>
    <row r="34" spans="2:4">
      <c r="B34" s="838" t="s">
        <v>296</v>
      </c>
    </row>
    <row r="35" spans="2:4">
      <c r="B35" s="176" t="s">
        <v>297</v>
      </c>
      <c r="C35" s="240"/>
      <c r="D35" s="263" t="str">
        <f>'Graf 13'!B9</f>
        <v>Průměrné ceny za trh v členění fyzické osoby, právnické osoby</v>
      </c>
    </row>
    <row r="36" spans="2:4">
      <c r="B36" s="165"/>
    </row>
    <row r="37" spans="2:4">
      <c r="B37" s="838" t="s">
        <v>298</v>
      </c>
    </row>
    <row r="38" spans="2:4">
      <c r="B38" s="176" t="s">
        <v>299</v>
      </c>
      <c r="C38" s="240"/>
      <c r="D38" s="263" t="str">
        <f>'Graf 14'!B9</f>
        <v>Vývoj cen za službu internet v pevné síti – O2</v>
      </c>
    </row>
    <row r="39" spans="2:4">
      <c r="B39" s="176" t="s">
        <v>300</v>
      </c>
      <c r="C39" s="240"/>
      <c r="D39" s="263" t="str">
        <f>'Graf 15'!B9</f>
        <v xml:space="preserve">Vývoj cen za službu internet v pevné síti – T-Mobile </v>
      </c>
    </row>
    <row r="40" spans="2:4">
      <c r="B40" s="176" t="s">
        <v>301</v>
      </c>
      <c r="C40" s="240"/>
      <c r="D40" s="263" t="str">
        <f>'Graf 16'!B9</f>
        <v>Vývoj cen za službu internet v pevné síti – Vodafone</v>
      </c>
    </row>
    <row r="41" spans="2:4">
      <c r="B41" s="176" t="s">
        <v>302</v>
      </c>
      <c r="C41" s="240"/>
      <c r="D41" s="263" t="str">
        <f>'Graf 17'!B9</f>
        <v>Vývoj cen za službu internet v pevné síti – STARNET</v>
      </c>
    </row>
    <row r="42" spans="2:4">
      <c r="B42" s="165"/>
    </row>
    <row r="43" spans="2:4">
      <c r="B43" s="839" t="s">
        <v>303</v>
      </c>
    </row>
    <row r="44" spans="2:4">
      <c r="B44" s="176" t="s">
        <v>304</v>
      </c>
      <c r="C44" s="240"/>
      <c r="D44" s="855" t="str">
        <f>'Graf 18'!B9</f>
        <v xml:space="preserve">Srovnání nabídek služby fixní LTE/5G </v>
      </c>
    </row>
    <row r="45" spans="2:4">
      <c r="B45" s="165"/>
    </row>
    <row r="46" spans="2:4">
      <c r="B46" s="839" t="s">
        <v>305</v>
      </c>
    </row>
    <row r="47" spans="2:4">
      <c r="B47" s="176" t="s">
        <v>306</v>
      </c>
      <c r="C47" s="240"/>
      <c r="D47" s="263" t="str">
        <f>'Graf 19'!I4</f>
        <v xml:space="preserve">Mezinárodní srovnání přístupu k internetu v pevných sítích </v>
      </c>
    </row>
    <row r="48" spans="2:4" ht="15.75">
      <c r="B48" s="164"/>
    </row>
    <row r="49" spans="2:4">
      <c r="B49" s="839" t="s">
        <v>307</v>
      </c>
    </row>
    <row r="50" spans="2:4">
      <c r="B50" s="176" t="s">
        <v>308</v>
      </c>
      <c r="C50" s="240"/>
      <c r="D50" s="263" t="str">
        <f>'Graf 20'!B2</f>
        <v>Cenové srovnání pevných služeb v zemích EU</v>
      </c>
    </row>
    <row r="51" spans="2:4" ht="15.75">
      <c r="B51" s="164"/>
    </row>
    <row r="52" spans="2:4" ht="18.75">
      <c r="B52" s="837" t="s">
        <v>274</v>
      </c>
    </row>
    <row r="54" spans="2:4">
      <c r="B54" s="838" t="s">
        <v>309</v>
      </c>
    </row>
    <row r="55" spans="2:4">
      <c r="B55" s="176" t="s">
        <v>310</v>
      </c>
      <c r="C55" s="239"/>
      <c r="D55" s="247" t="str">
        <f>'Graf 21'!B12</f>
        <v>Průměrná maloobchodní cena operátora za 1 min. volání podle směru volání za rok 2025</v>
      </c>
    </row>
    <row r="57" spans="2:4">
      <c r="B57" s="839" t="s">
        <v>311</v>
      </c>
    </row>
    <row r="58" spans="2:4">
      <c r="B58" s="176" t="s">
        <v>312</v>
      </c>
      <c r="C58" s="239"/>
      <c r="D58" s="263" t="str">
        <f>'Graf 22'!B9</f>
        <v>Vývoj průměrné maloobchodní ceny za skutečně provolanou minutu a počtu skutečně provolaných minut</v>
      </c>
    </row>
    <row r="60" spans="2:4">
      <c r="B60" s="839" t="s">
        <v>313</v>
      </c>
    </row>
    <row r="61" spans="2:4">
      <c r="B61" s="176" t="s">
        <v>314</v>
      </c>
      <c r="C61" s="239"/>
      <c r="D61" s="263" t="str">
        <f>'Graf 23'!B9</f>
        <v>Vývoj průměrné maloobchodní ceny za skutečně provolanou minutu a počtu skutečně provolaných minut (rezidenti)</v>
      </c>
    </row>
    <row r="62" spans="2:4" ht="15.75">
      <c r="B62" s="164"/>
    </row>
    <row r="63" spans="2:4">
      <c r="B63" s="839" t="s">
        <v>315</v>
      </c>
    </row>
    <row r="64" spans="2:4">
      <c r="B64" s="176" t="s">
        <v>319</v>
      </c>
      <c r="C64" s="239"/>
      <c r="D64" s="263" t="str">
        <f>'Graf 24'!B9</f>
        <v>Vývoj průměrné maloobchodní ceny za skutečně provolanou minutu a počtu skutečně provolaných minut u mobilních operátorů (podnikatelé)</v>
      </c>
    </row>
    <row r="65" spans="2:4" ht="15.75">
      <c r="B65" s="164"/>
    </row>
    <row r="66" spans="2:4">
      <c r="B66" s="839" t="s">
        <v>316</v>
      </c>
    </row>
    <row r="67" spans="2:4">
      <c r="B67" s="176" t="s">
        <v>394</v>
      </c>
      <c r="C67" s="239"/>
      <c r="D67" s="263" t="str">
        <f>'Graf 25'!B8</f>
        <v>Průměrná maloobchodní cena za skutečně provolanou minutu u tří síťových operátorů (MNO)</v>
      </c>
    </row>
    <row r="68" spans="2:4" ht="15.75">
      <c r="B68" s="164"/>
    </row>
    <row r="69" spans="2:4">
      <c r="B69" s="839" t="s">
        <v>317</v>
      </c>
    </row>
    <row r="70" spans="2:4">
      <c r="B70" s="176" t="s">
        <v>318</v>
      </c>
      <c r="C70" s="239"/>
      <c r="D70" s="263" t="str">
        <f>'Graf 26'!B11</f>
        <v>Průměrná maloobchodní cena za skutečně provolanou minutu u virtuálních operátorů (MVNO)</v>
      </c>
    </row>
    <row r="71" spans="2:4">
      <c r="B71" s="165"/>
    </row>
    <row r="72" spans="2:4">
      <c r="B72" s="838" t="s">
        <v>320</v>
      </c>
    </row>
    <row r="73" spans="2:4">
      <c r="B73" s="839" t="s">
        <v>321</v>
      </c>
    </row>
    <row r="74" spans="2:4">
      <c r="B74" s="176" t="s">
        <v>326</v>
      </c>
      <c r="C74" s="239"/>
      <c r="D74" s="263" t="str">
        <f>'Graf 27'!B11</f>
        <v>Průměrná maloobchodní cena za SMS (celkem)</v>
      </c>
    </row>
    <row r="75" spans="2:4">
      <c r="B75" s="165"/>
    </row>
    <row r="76" spans="2:4">
      <c r="B76" s="839" t="s">
        <v>322</v>
      </c>
    </row>
    <row r="77" spans="2:4">
      <c r="B77" s="176" t="s">
        <v>327</v>
      </c>
      <c r="C77" s="239"/>
      <c r="D77" s="263" t="str">
        <f>'Graf 28'!B11</f>
        <v>Průměrná maloobchodní cena za SMS (rezidenti)</v>
      </c>
    </row>
    <row r="78" spans="2:4">
      <c r="B78" s="165"/>
    </row>
    <row r="79" spans="2:4">
      <c r="B79" s="839" t="s">
        <v>323</v>
      </c>
    </row>
    <row r="80" spans="2:4">
      <c r="B80" s="176" t="s">
        <v>328</v>
      </c>
      <c r="C80" s="239"/>
      <c r="D80" s="263" t="str">
        <f>'Graf 29'!B11</f>
        <v>Průměrná maloobchodní cena za SMS (podnikatelé)</v>
      </c>
    </row>
    <row r="81" spans="2:4">
      <c r="B81" s="165"/>
    </row>
    <row r="82" spans="2:4">
      <c r="B82" s="839" t="s">
        <v>324</v>
      </c>
    </row>
    <row r="83" spans="2:4">
      <c r="B83" s="176" t="s">
        <v>329</v>
      </c>
      <c r="C83" s="239"/>
      <c r="D83" s="263" t="str">
        <f>'Graf 30'!B11</f>
        <v>Průměrná maloobchodní cena za SMS u tří síťových operátorů (MNO)</v>
      </c>
    </row>
    <row r="84" spans="2:4">
      <c r="B84" s="165"/>
    </row>
    <row r="85" spans="2:4">
      <c r="B85" s="839" t="s">
        <v>325</v>
      </c>
    </row>
    <row r="86" spans="2:4">
      <c r="B86" s="176" t="s">
        <v>330</v>
      </c>
      <c r="C86" s="239"/>
      <c r="D86" s="263" t="str">
        <f>'Graf 31'!B11</f>
        <v>Průměrná maloobchodní cena za SMS u virtuálních operátorů (MVNO)</v>
      </c>
    </row>
    <row r="87" spans="2:4">
      <c r="B87" s="165"/>
    </row>
    <row r="88" spans="2:4">
      <c r="B88" s="838" t="s">
        <v>331</v>
      </c>
    </row>
    <row r="89" spans="2:4">
      <c r="B89" s="839" t="s">
        <v>332</v>
      </c>
    </row>
    <row r="90" spans="2:4">
      <c r="B90" s="176" t="s">
        <v>337</v>
      </c>
      <c r="C90" s="239"/>
      <c r="D90" s="263" t="str">
        <f>'Graf 32'!B11</f>
        <v>Průměrná maloobchodní cena za 1 GB dat (celkem)</v>
      </c>
    </row>
    <row r="91" spans="2:4" ht="18.75">
      <c r="B91" s="163"/>
    </row>
    <row r="92" spans="2:4">
      <c r="B92" s="839" t="s">
        <v>333</v>
      </c>
    </row>
    <row r="93" spans="2:4">
      <c r="B93" s="176" t="s">
        <v>338</v>
      </c>
      <c r="C93" s="239"/>
      <c r="D93" s="263" t="str">
        <f>'Graf 33'!B11</f>
        <v>Průměrná maloobchodní cena za 1 GB dat (rezidenti)</v>
      </c>
    </row>
    <row r="94" spans="2:4" ht="18.75">
      <c r="B94" s="163"/>
    </row>
    <row r="95" spans="2:4">
      <c r="B95" s="839" t="s">
        <v>334</v>
      </c>
    </row>
    <row r="96" spans="2:4">
      <c r="B96" s="176" t="s">
        <v>339</v>
      </c>
      <c r="C96" s="239"/>
      <c r="D96" s="263" t="str">
        <f>'Graf 34'!B11</f>
        <v xml:space="preserve">Průměrná maloobchodní cena za 1 GB dat (podnikatelé)     </v>
      </c>
    </row>
    <row r="97" spans="2:5" ht="18.75">
      <c r="B97" s="163"/>
    </row>
    <row r="98" spans="2:5">
      <c r="B98" s="839" t="s">
        <v>335</v>
      </c>
    </row>
    <row r="99" spans="2:5">
      <c r="B99" s="176" t="s">
        <v>340</v>
      </c>
      <c r="C99" s="239"/>
      <c r="D99" s="263" t="str">
        <f>'Graf 35'!B11</f>
        <v xml:space="preserve">Průměrná maloobchodní cena za 1 GB dat u tří síťových operátorů (MNO)       </v>
      </c>
      <c r="E99" s="263"/>
    </row>
    <row r="100" spans="2:5" ht="18.75">
      <c r="B100" s="163"/>
    </row>
    <row r="101" spans="2:5">
      <c r="B101" s="839" t="s">
        <v>336</v>
      </c>
    </row>
    <row r="102" spans="2:5">
      <c r="B102" s="176" t="s">
        <v>341</v>
      </c>
      <c r="C102" s="239"/>
      <c r="D102" s="263" t="str">
        <f>'Graf 36'!B11</f>
        <v xml:space="preserve">Průměrná maloobchodní cena za 1 GB dat u virtuálních operátorů (MVNO)   </v>
      </c>
    </row>
    <row r="103" spans="2:5">
      <c r="B103" s="165"/>
    </row>
    <row r="104" spans="2:5">
      <c r="B104" s="838" t="s">
        <v>342</v>
      </c>
    </row>
    <row r="105" spans="2:5">
      <c r="B105" s="176" t="s">
        <v>343</v>
      </c>
      <c r="C105" s="239"/>
      <c r="D105" s="263" t="str">
        <f>'Graf 37'!B10</f>
        <v>Nejlevnější tarif v ČR s neomezeným voláním a SMS s minimálně 12 GB datovým limitem</v>
      </c>
    </row>
    <row r="106" spans="2:5">
      <c r="B106" s="176" t="s">
        <v>344</v>
      </c>
      <c r="C106" s="239"/>
      <c r="D106" s="263" t="str">
        <f>'Graf 38'!B10</f>
        <v>Nejlevnější tarif v ČR s neomezeným voláním, SMS a datovým limitem</v>
      </c>
    </row>
    <row r="107" spans="2:5">
      <c r="B107" s="165"/>
    </row>
    <row r="108" spans="2:5">
      <c r="B108" s="838" t="s">
        <v>538</v>
      </c>
    </row>
    <row r="109" spans="2:5">
      <c r="B109" s="176" t="s">
        <v>345</v>
      </c>
      <c r="C109" s="239"/>
      <c r="D109" s="263" t="str">
        <f>'Graf 39'!B13</f>
        <v>Pozice operátora z ČR ve srovnání OECD Mobile Voice Price Benchmarking (TechInsights) - vždy ke konci roku</v>
      </c>
    </row>
    <row r="111" spans="2:5">
      <c r="B111" s="838" t="s">
        <v>346</v>
      </c>
    </row>
    <row r="112" spans="2:5">
      <c r="B112" s="176" t="s">
        <v>347</v>
      </c>
      <c r="C112" s="239"/>
      <c r="D112" s="247" t="str">
        <f>'Graf 40'!F5</f>
        <v>Neomezené volání/SMS + 2 GB datový limit - data za 4. čtvrtletí 2025</v>
      </c>
      <c r="E112" s="234"/>
    </row>
    <row r="113" spans="2:5">
      <c r="B113" s="176" t="s">
        <v>348</v>
      </c>
      <c r="C113" s="239"/>
      <c r="D113" s="247" t="str">
        <f>'Graf 41'!F5</f>
        <v>Neomezené volání/SMS + 10 GB datový limit - data za 4. čtvrtletí 2025</v>
      </c>
      <c r="E113" s="234"/>
    </row>
    <row r="114" spans="2:5">
      <c r="B114" s="176" t="s">
        <v>349</v>
      </c>
      <c r="C114" s="239"/>
      <c r="D114" s="247" t="str">
        <f>'Graf 42'!F5</f>
        <v>Neomezené volání/SMS + 30 GB datový limit - data za 4. čtvrtletí 2025</v>
      </c>
      <c r="E114" s="234"/>
    </row>
    <row r="115" spans="2:5">
      <c r="B115" s="176" t="s">
        <v>350</v>
      </c>
      <c r="C115" s="239"/>
      <c r="D115" s="247" t="str">
        <f>'Graf 43'!F5</f>
        <v>Neomezené volání/SMS/neomezený objem dat - data za 4. čtvrtletí 2025</v>
      </c>
      <c r="E115" s="234"/>
    </row>
    <row r="116" spans="2:5">
      <c r="B116" s="165"/>
    </row>
    <row r="117" spans="2:5">
      <c r="B117" s="838" t="s">
        <v>351</v>
      </c>
    </row>
    <row r="118" spans="2:5">
      <c r="B118" s="176" t="s">
        <v>352</v>
      </c>
      <c r="C118" s="239"/>
      <c r="D118" s="263" t="str">
        <f>'Graf 44'!B2</f>
        <v>Cenové srovnání mobilních služeb v zemích EU</v>
      </c>
    </row>
    <row r="119" spans="2:5">
      <c r="B119" s="165"/>
    </row>
    <row r="120" spans="2:5">
      <c r="B120" s="838" t="s">
        <v>353</v>
      </c>
    </row>
    <row r="121" spans="2:5">
      <c r="B121" s="176" t="s">
        <v>354</v>
      </c>
      <c r="C121" s="239"/>
      <c r="D121" s="263" t="str">
        <f>'Grafy 45-47'!B9</f>
        <v>Průměrná cena za minutu volání v zemích mimo EU v Eurech</v>
      </c>
    </row>
    <row r="122" spans="2:5">
      <c r="B122" s="176" t="s">
        <v>577</v>
      </c>
      <c r="C122" s="239"/>
      <c r="D122" s="263" t="str">
        <f>'Grafy 45-47'!K9</f>
        <v>Průměrná cena za SMS v zemích mimo EU v Eurech</v>
      </c>
    </row>
    <row r="123" spans="2:5">
      <c r="B123" s="176" t="s">
        <v>355</v>
      </c>
      <c r="C123" s="239"/>
      <c r="D123" s="263" t="str">
        <f>'Grafy 45-47'!B24</f>
        <v>Průměrná cena za 1 GB dat v zemích mimo EU v Eurech</v>
      </c>
    </row>
    <row r="124" spans="2:5">
      <c r="B124" s="165"/>
    </row>
    <row r="125" spans="2:5" ht="18.75">
      <c r="B125" s="837" t="s">
        <v>275</v>
      </c>
    </row>
    <row r="127" spans="2:5">
      <c r="B127" s="838" t="s">
        <v>356</v>
      </c>
    </row>
    <row r="128" spans="2:5">
      <c r="B128" s="839" t="s">
        <v>357</v>
      </c>
    </row>
    <row r="129" spans="2:4">
      <c r="B129" s="176" t="s">
        <v>358</v>
      </c>
      <c r="C129" s="238"/>
      <c r="D129" s="263" t="str">
        <f>'Graf 48'!B9</f>
        <v>Vývoj cen za velkoobchodní služby ukončení volání v jednotlivých veřejných telefonních sítích
 poskytovaných v pevném místě v Kč za minutu v České republice</v>
      </c>
    </row>
    <row r="131" spans="2:4">
      <c r="B131" s="839" t="s">
        <v>359</v>
      </c>
    </row>
    <row r="132" spans="2:4">
      <c r="B132" s="176" t="s">
        <v>363</v>
      </c>
      <c r="C132" s="238"/>
      <c r="D132" s="263" t="str">
        <f>'Graf 49'!B11</f>
        <v>Vývoj cen za terminaci volání - mobilní sítě</v>
      </c>
    </row>
    <row r="133" spans="2:4">
      <c r="B133" s="176" t="s">
        <v>364</v>
      </c>
      <c r="C133" s="238"/>
      <c r="D133" s="247" t="str">
        <f>'Graf 50'!B11</f>
        <v>Vývoj průměrného velkoobchodního výnosu operátorů za ukončení volání za období 2021–2025</v>
      </c>
    </row>
    <row r="134" spans="2:4" ht="15.75">
      <c r="B134" s="164"/>
    </row>
    <row r="135" spans="2:4">
      <c r="B135" s="839" t="s">
        <v>360</v>
      </c>
    </row>
    <row r="136" spans="2:4">
      <c r="B136" s="176" t="s">
        <v>365</v>
      </c>
      <c r="C136" s="238"/>
      <c r="D136" s="855" t="str">
        <f>'Graf 51-54'!B2</f>
        <v>Vývoj jednorázových cen pro služby zřízení plného a sdíleného zpřístupnění účastnického kovového vedení</v>
      </c>
    </row>
    <row r="137" spans="2:4">
      <c r="B137" s="176" t="s">
        <v>366</v>
      </c>
      <c r="C137" s="238"/>
      <c r="D137" s="855" t="str">
        <f>'Graf 51-54'!B18</f>
        <v>Vývoj měsíčních cen pro služby pronájem plného a sdíleného zpřístupnění účastnického kovového vedení</v>
      </c>
    </row>
    <row r="138" spans="2:4">
      <c r="B138" s="176" t="s">
        <v>367</v>
      </c>
      <c r="C138" s="238"/>
      <c r="D138" s="855" t="str">
        <f>'Graf 51-54'!B35</f>
        <v>Vývoj jednorázových cen pro služby poskytnutí kolokačního prostoru a podrobného místního šetření</v>
      </c>
    </row>
    <row r="139" spans="2:4">
      <c r="B139" s="176" t="s">
        <v>368</v>
      </c>
      <c r="C139" s="238"/>
      <c r="D139" s="855" t="str">
        <f>'Graf 51-54'!B50</f>
        <v>Vývoj měsíčních cen pro službu pronájem kolokačního prostoru</v>
      </c>
    </row>
    <row r="140" spans="2:4" ht="15.75">
      <c r="B140" s="164"/>
    </row>
    <row r="141" spans="2:4">
      <c r="B141" s="839" t="s">
        <v>361</v>
      </c>
    </row>
    <row r="142" spans="2:4">
      <c r="B142" s="176" t="s">
        <v>369</v>
      </c>
      <c r="C142" s="238"/>
      <c r="D142" s="263" t="str">
        <f>'Graf 55'!B15</f>
        <v>Velkoobchodní ceny CETIN za širokopásmový přístup k síti (referenční nabídka MMO)</v>
      </c>
    </row>
    <row r="143" spans="2:4">
      <c r="B143" s="165"/>
    </row>
    <row r="144" spans="2:4">
      <c r="B144" s="840" t="s">
        <v>370</v>
      </c>
    </row>
    <row r="145" spans="2:4">
      <c r="B145" s="171" t="s">
        <v>373</v>
      </c>
      <c r="C145" s="238"/>
      <c r="D145" s="263" t="str">
        <f>'Tabulka 2'!B2</f>
        <v>Vývoj velkoobchodních cen za 1 MB fixní LTE/5G z referenčních nabídek operátorů (Full MVNO)</v>
      </c>
    </row>
    <row r="146" spans="2:4">
      <c r="B146" s="171" t="s">
        <v>372</v>
      </c>
      <c r="C146" s="238"/>
      <c r="D146" s="263" t="str">
        <f>'Tabulka 3'!B2</f>
        <v>Vývoj velkoobchodních cen za 1 MB dat FIX LTE/5G pro light MVNO z referenčních nabídek operátorů</v>
      </c>
    </row>
    <row r="147" spans="2:4" ht="15.75">
      <c r="B147" s="169"/>
    </row>
    <row r="148" spans="2:4">
      <c r="B148" s="839" t="s">
        <v>362</v>
      </c>
    </row>
    <row r="149" spans="2:4">
      <c r="B149" s="176" t="s">
        <v>374</v>
      </c>
      <c r="C149" s="238"/>
      <c r="D149" s="263" t="str">
        <f>'Graf 56-57'!B15</f>
        <v>Vývoj cen za službu koncových pronajatých okruhů dle vybraných rychlostí (Carrier Ethernet Access)</v>
      </c>
    </row>
    <row r="150" spans="2:4">
      <c r="B150" s="176" t="s">
        <v>375</v>
      </c>
      <c r="C150" s="238"/>
      <c r="D150" s="263" t="str">
        <f>'Graf 56-57'!K10</f>
        <v>Vývoj cen za službu koncových pronajatých okruhů dle vybraných rychlostí (Carrier TDM Access)</v>
      </c>
    </row>
    <row r="151" spans="2:4" ht="15.75">
      <c r="B151" s="164"/>
    </row>
    <row r="152" spans="2:4">
      <c r="B152" s="839" t="s">
        <v>700</v>
      </c>
    </row>
    <row r="153" spans="2:4">
      <c r="B153" s="840" t="s">
        <v>377</v>
      </c>
    </row>
    <row r="154" spans="2:4">
      <c r="B154" s="176" t="s">
        <v>378</v>
      </c>
      <c r="C154" s="238"/>
      <c r="D154" s="263" t="str">
        <f>'Graf 58'!B10</f>
        <v>Průměrná velkoobchodní cena za jednotlivé mobilní služby v ČR (všichni operátoři)</v>
      </c>
    </row>
    <row r="155" spans="2:4">
      <c r="B155" s="176" t="s">
        <v>379</v>
      </c>
      <c r="C155" s="238"/>
      <c r="D155" s="263" t="str">
        <f>'Graf 59-61'!L2</f>
        <v>Vývoj průměrné malo/velkoobchodní ceny za skutečně provolanou minutu - trh celkem</v>
      </c>
    </row>
    <row r="156" spans="2:4">
      <c r="B156" s="176" t="s">
        <v>380</v>
      </c>
      <c r="C156" s="238"/>
      <c r="D156" s="263" t="str">
        <f>'Graf 59-61'!L19</f>
        <v>Vývoj průměrné malo/velkoobchodní ceny za 1 SMS - trh celkem</v>
      </c>
    </row>
    <row r="157" spans="2:4">
      <c r="B157" s="176" t="s">
        <v>381</v>
      </c>
      <c r="C157" s="238"/>
      <c r="D157" s="263" t="str">
        <f>'Graf 59-61'!L37</f>
        <v>Vývoj průměrné malo/velkoobchodní ceny za 1 GB dat (bez fixního LTE/5G) - trh celkem</v>
      </c>
    </row>
    <row r="158" spans="2:4">
      <c r="B158" s="176" t="s">
        <v>382</v>
      </c>
      <c r="C158" s="238"/>
      <c r="D158" s="263" t="str">
        <f>'Graf 62-67'!O2</f>
        <v xml:space="preserve">Vývoj ceny za 1 min. volání na maloobchodním trhu </v>
      </c>
    </row>
    <row r="159" spans="2:4">
      <c r="B159" s="176" t="s">
        <v>383</v>
      </c>
      <c r="C159" s="238"/>
      <c r="D159" s="263" t="str">
        <f>'Graf 62-67'!T2</f>
        <v xml:space="preserve">Vývoj ceny za 1 min. volání na velkoobchodním trhu </v>
      </c>
    </row>
    <row r="160" spans="2:4">
      <c r="B160" s="176" t="s">
        <v>384</v>
      </c>
      <c r="C160" s="238"/>
      <c r="D160" s="263" t="str">
        <f>'Graf 62-67'!O19</f>
        <v xml:space="preserve">Vývoj ceny za 1 SMS na maloobchodním trhu </v>
      </c>
    </row>
    <row r="161" spans="2:4">
      <c r="B161" s="176" t="s">
        <v>385</v>
      </c>
      <c r="C161" s="238"/>
      <c r="D161" s="263" t="str">
        <f>'Graf 62-67'!T19</f>
        <v xml:space="preserve">Vývoj ceny za 1 SMS na velkoobchodním trhu </v>
      </c>
    </row>
    <row r="162" spans="2:4">
      <c r="B162" s="176" t="s">
        <v>386</v>
      </c>
      <c r="C162" s="238"/>
      <c r="D162" s="263" t="str">
        <f>'Graf 62-67'!O37</f>
        <v>Vývoj ceny za 1 GB na maloobchodním trhu</v>
      </c>
    </row>
    <row r="163" spans="2:4">
      <c r="B163" s="176" t="s">
        <v>387</v>
      </c>
      <c r="C163" s="238"/>
      <c r="D163" s="263" t="str">
        <f>'Graf 62-67'!T38</f>
        <v>Vývoj ceny za 1 GB na velkoobchodním trhu (mobilní služby)</v>
      </c>
    </row>
    <row r="164" spans="2:4" ht="15.75">
      <c r="B164" s="169"/>
    </row>
    <row r="165" spans="2:4">
      <c r="B165" s="838" t="s">
        <v>388</v>
      </c>
    </row>
    <row r="166" spans="2:4">
      <c r="B166" s="171" t="s">
        <v>293</v>
      </c>
      <c r="C166" s="238"/>
      <c r="D166" s="263" t="str">
        <f>'Tabulky 4-6'!B2</f>
        <v xml:space="preserve">Vývoj velkoobchodních cen za 1 MB dat pro full MVNO z referenčních nabídek operátorů </v>
      </c>
    </row>
    <row r="167" spans="2:4">
      <c r="B167" s="171" t="s">
        <v>393</v>
      </c>
      <c r="C167" s="238"/>
      <c r="D167" s="263" t="str">
        <f>'Tabulky 4-6'!B22</f>
        <v>Vývoj velkoobchodních cen za 1 MB dat pro light MVNO z referenčních nabídek operátorů</v>
      </c>
    </row>
    <row r="168" spans="2:4">
      <c r="B168" s="171" t="s">
        <v>589</v>
      </c>
      <c r="C168" s="238"/>
      <c r="D168" s="263" t="str">
        <f>'Tabulky 4-6'!B31</f>
        <v>T-Mobile - velkoobchodní ceny balíčků dat z referenční nabídky</v>
      </c>
    </row>
    <row r="169" spans="2:4">
      <c r="B169" s="170"/>
    </row>
    <row r="170" spans="2:4">
      <c r="B170" s="838" t="s">
        <v>389</v>
      </c>
    </row>
    <row r="171" spans="2:4">
      <c r="B171" s="176" t="s">
        <v>390</v>
      </c>
      <c r="C171" s="238"/>
      <c r="D171" s="263" t="str">
        <f>'Graf 68-70'!I2</f>
        <v>Průměrná velkoobchodní cena za minutu roamingového volání v EHP</v>
      </c>
    </row>
    <row r="172" spans="2:4">
      <c r="B172" s="176" t="s">
        <v>391</v>
      </c>
      <c r="C172" s="238"/>
      <c r="D172" s="263" t="str">
        <f>'Graf 68-70'!P2</f>
        <v>Průměrná velkoobchodní cena za roamingovou SMS v EHP</v>
      </c>
    </row>
    <row r="173" spans="2:4">
      <c r="B173" s="176" t="s">
        <v>392</v>
      </c>
      <c r="C173" s="238"/>
      <c r="D173" s="263" t="str">
        <f>'Graf 68-70'!I19</f>
        <v xml:space="preserve">Průměrná velkoobchodní cena za 1 GB roamingových  dat v EHP </v>
      </c>
    </row>
    <row r="174" spans="2:4" ht="18.75">
      <c r="B174" s="163"/>
    </row>
    <row r="175" spans="2:4" ht="18.75">
      <c r="B175" s="837" t="s">
        <v>276</v>
      </c>
    </row>
    <row r="176" spans="2:4">
      <c r="B176" s="171" t="s">
        <v>590</v>
      </c>
      <c r="C176" s="241"/>
      <c r="D176" s="263" t="str">
        <f>'Tabulka 7+g71'!B2</f>
        <v>Inflační vývoj v jednotlivých sektorech národního hospodářství České republiky</v>
      </c>
    </row>
    <row r="177" spans="2:4">
      <c r="B177" s="176" t="s">
        <v>536</v>
      </c>
      <c r="C177" s="241"/>
      <c r="D177" s="263" t="str">
        <f>'Tabulka 7+g71'!B46</f>
        <v xml:space="preserve"> Inflační vývoj v sektoru pošt a telekomunikací a v celém národním hospodářství</v>
      </c>
    </row>
  </sheetData>
  <hyperlinks>
    <hyperlink ref="B18" location="'Graf 8'!A1" display="Graf č. 8:" xr:uid="{25FD2301-744B-4AAA-A1EE-DAC7BB9BCF7E}"/>
    <hyperlink ref="B22" location="'Graf 9'!A1" display="Graf č. 9:" xr:uid="{CBDDE1FD-9D1E-4A2F-B4B7-A36D2214C7A6}"/>
    <hyperlink ref="B23" location="'Graf 10'!A1" display="Graf č. 10:" xr:uid="{46E7F353-F732-4DA5-9BA2-48B37CBBE09E}"/>
    <hyperlink ref="B24" location="'Graf 11'!A1" display="Graf č. 11:" xr:uid="{640D6906-741D-4F49-8B54-8BBAF72D0E00}"/>
    <hyperlink ref="B27" location="'Tabulka 1'!A1" display="Tabulka č. 1:" xr:uid="{E5B65710-57E8-4BDF-8148-2E07978AF521}"/>
    <hyperlink ref="B32" location="'Graf 12'!A1" display="Graf č. 12:" xr:uid="{E30E8C26-DB57-46E7-9CE2-BD337BF622B0}"/>
    <hyperlink ref="B35" location="'Graf 13'!A1" display="Graf č. 13:" xr:uid="{5BCC0F88-9C5A-4245-95CE-45228BB2F892}"/>
    <hyperlink ref="B41" location="'Graf 17'!A1" display="Graf č. 17:" xr:uid="{92CA2111-907D-4320-8E20-3A6F6DA6B661}"/>
    <hyperlink ref="B38" location="'Graf 14'!A1" display="Graf č. 14:" xr:uid="{195FC397-8E62-40A4-92C7-E3913B9ACEC3}"/>
    <hyperlink ref="B39" location="'Graf 15'!A1" display="Graf č. 15:" xr:uid="{246B37A9-27CE-499D-B928-565F06E23E34}"/>
    <hyperlink ref="B40" location="'Graf 16'!A1" display="Graf č. 16:" xr:uid="{3483380C-AC2C-4584-BA47-0C90C56D2EE2}"/>
    <hyperlink ref="B44" location="'Graf 18'!A1" display="Graf č. 18:" xr:uid="{B5AFE1C5-9F38-4CE5-B307-C1BE60B8D56E}"/>
    <hyperlink ref="B47" location="'Graf 19'!A1" display="Graf č. 19:" xr:uid="{95991063-EC0A-4641-A670-B1772766C585}"/>
    <hyperlink ref="B50" location="'Graf 20'!A1" display="Graf č. 20:" xr:uid="{DF914629-BD8E-4729-AF71-8F7553F1B096}"/>
    <hyperlink ref="B55" location="'Graf 21'!A1" display="Graf č. 21:" xr:uid="{4D766AA6-1B96-410B-8DC9-6BEE1FA54B5B}"/>
    <hyperlink ref="B58" location="'Graf 22'!A1" display="Graf č. 22:" xr:uid="{C1428AEE-B9F9-4387-8FD8-A7BA9C8D9454}"/>
    <hyperlink ref="B61" location="'Graf 23'!A1" display="Graf č. 23:" xr:uid="{E3CECD26-4293-45FA-8937-9ACE47E8E6B9}"/>
    <hyperlink ref="B64" location="'Graf 24'!A1" display="Graf č. 24:" xr:uid="{C41E904A-C746-439B-A644-CB5242A05746}"/>
    <hyperlink ref="B67" location="'Graf 25'!A1" display="Graf č. 25:" xr:uid="{D2205BD8-64FA-4486-8A4F-FF019B045E16}"/>
    <hyperlink ref="B70" location="'Graf 26'!A1" display="Graf č. 26:" xr:uid="{3ADDE66F-2665-48E9-BD11-865C3C638DDF}"/>
    <hyperlink ref="B74" location="'Graf 27'!A1" display="Graf č. 27:" xr:uid="{41966D18-7504-4DF6-880C-192BE86DFC53}"/>
    <hyperlink ref="B77" location="'Graf 28'!A1" display="Graf č. 28:" xr:uid="{447DEEE0-2C6B-4BE8-A2B3-449E3064A984}"/>
    <hyperlink ref="B80" location="'Graf 29'!A1" display="Graf č. 29:" xr:uid="{E271D62D-F928-4A11-A1EB-93D820747B2E}"/>
    <hyperlink ref="B83" location="'Graf 30'!A1" display="Graf č. 30:" xr:uid="{7627BE73-77F2-4296-9965-B4E3C1A64ED3}"/>
    <hyperlink ref="B86" location="'Graf 31'!A1" display="Graf č. 31:" xr:uid="{7A3717D7-66B9-488E-B963-616658CB6460}"/>
    <hyperlink ref="B90" location="'Graf 32'!A1" display="Graf č. 32:" xr:uid="{A192F482-7E62-4953-A229-3CB6ECE2818B}"/>
    <hyperlink ref="B93" location="'Graf 33'!A1" display="Graf č. 33:" xr:uid="{9DD771B3-602E-4ACF-B93A-35B264683F67}"/>
    <hyperlink ref="B96" location="'Graf 34'!A1" display="Graf č. 34:" xr:uid="{A1ABC0DB-47F7-4FAD-A75B-C08908640B41}"/>
    <hyperlink ref="B99" location="'Graf 35'!A1" display="Graf č. 35:" xr:uid="{DB84A395-35BA-4205-B4EA-99BE9BF220E2}"/>
    <hyperlink ref="B102" location="'Graf 36'!A1" display="Graf č. 36:" xr:uid="{56A5BC1C-58E7-495F-84F7-7F4368F57D75}"/>
    <hyperlink ref="B105" location="'Graf 37'!A1" display="Graf č. 37:" xr:uid="{48449238-DB64-4658-AA33-7914699DF51A}"/>
    <hyperlink ref="B106" location="'Graf 38'!A1" display="Graf č. 38:" xr:uid="{6AB024CB-E98A-45D8-8700-2C6731B25376}"/>
    <hyperlink ref="B109" location="'Graf 39'!A1" display="Graf č. 39:" xr:uid="{5ED15059-CFB6-4492-8109-B4AB68604F9F}"/>
    <hyperlink ref="B112" location="'Graf 40'!A1" display="Graf č. 40:" xr:uid="{05DDCD4E-B271-4301-B7F9-A8D84540D00E}"/>
    <hyperlink ref="B113" location="'Graf 41'!A1" display="Graf č. 41:" xr:uid="{35D839F0-8BDC-4673-BA31-64A0F14C601C}"/>
    <hyperlink ref="B114" location="'Graf 42'!A1" display="Graf č. 42:" xr:uid="{9622F93B-0A9E-4DA5-857D-8C6F80FDAD22}"/>
    <hyperlink ref="B115" location="'Graf 43'!A1" display="Graf č. 43:" xr:uid="{7CCFBB6D-5F21-4F7F-B649-E90957832FFE}"/>
    <hyperlink ref="B118" location="'Graf 44'!A1" display="Graf č. 44:" xr:uid="{514CA2CD-2842-465A-A546-0EC51BF61C75}"/>
    <hyperlink ref="B121" location="'Grafy 45-47'!B9" display="Graf č. 45:" xr:uid="{821087CD-8AE0-49CB-A018-2816E3C9F2BF}"/>
    <hyperlink ref="B122" location="'Grafy 45-47'!K9" display="Graf č. 46:" xr:uid="{C2F64EF4-F93D-4E28-B638-7E2EAAE646F2}"/>
    <hyperlink ref="B129" location="'Graf 48'!A1" display="Graf č. 48:" xr:uid="{C54B4A09-71B5-48F7-845D-54FB44F7B4BB}"/>
    <hyperlink ref="B132" location="'Graf 49'!A1" display="Graf č. 49:" xr:uid="{1C84B782-13BA-48AA-9CC3-CDF4BAD4C44D}"/>
    <hyperlink ref="B133" location="'Graf 50'!A1" display="Graf č. 50:" xr:uid="{F2B47B7D-EDA8-4E8B-B867-6FA5E066A619}"/>
    <hyperlink ref="B136" location="'Graf 51-54'!B2" display="Graf č. 51:" xr:uid="{05EF4D37-2435-4568-8ED9-B16D5E4DDB08}"/>
    <hyperlink ref="B137" location="'Graf 51-54'!B18" display="Graf č. 52:" xr:uid="{E2772732-2702-41DC-B872-77D9433649EA}"/>
    <hyperlink ref="B138" location="'Graf 51-54'!B35" display="Graf č. 53:" xr:uid="{18AB6F36-36BF-408A-9508-4A4AC75A7611}"/>
    <hyperlink ref="B139" location="'Graf 51-54'!B50" display="Graf č. 54:" xr:uid="{42FAF0AB-E0AE-4828-A144-59DFBDFF5D26}"/>
    <hyperlink ref="B142" location="'Graf 55'!A1" display="Graf č. 55:" xr:uid="{2061D752-A338-4606-A76E-15C186C6795A}"/>
    <hyperlink ref="B145" location="'Tabulka 2'!A1" display="Tabulka č. 2:" xr:uid="{22AF2F2D-835E-4E5C-87F4-7622FB8872B1}"/>
    <hyperlink ref="B146" location="'Tabulka 3'!A1" display="Tabulka č. 3:" xr:uid="{D40FDB57-3356-448C-BEA3-76FD883E9C81}"/>
    <hyperlink ref="B149" location="'Graf 56-57'!B15" display="Graf č. 56:" xr:uid="{E8C8C405-6462-4050-80E6-CB9D3721AD6B}"/>
    <hyperlink ref="B150" location="'Graf 56-57'!K10" display="Graf č. 57:" xr:uid="{ACAF3DE1-682F-4278-9571-2A4F6C6FC95D}"/>
    <hyperlink ref="B154" location="'Graf 58'!A1" display="Graf č. 58:" xr:uid="{37FD2BF9-4291-45FA-A428-503A83D14520}"/>
    <hyperlink ref="B155" location="'Graf 59-61'!L2" display="Graf č. 59:" xr:uid="{3D5125CB-7AC9-425E-8617-CEE7CE8A8A24}"/>
    <hyperlink ref="B156" location="'Graf 59-61'!L19" display="Graf č. 60:" xr:uid="{2D7AEB0F-E6B2-4223-9EC9-0C801F442002}"/>
    <hyperlink ref="B157" location="'Graf 59-61'!L37" display="Graf č. 61:" xr:uid="{F0146072-3ABE-4AB8-9140-5E20F49D3D20}"/>
    <hyperlink ref="B158" location="'Graf 62-67'!O2" display="Graf č. 62:" xr:uid="{9138957A-97FC-4C37-81F0-3522D6B53071}"/>
    <hyperlink ref="B159" location="'Graf 62-67'!T2" display="Graf č. 63:" xr:uid="{3BE178C5-21F7-4168-A406-AD46DF165B8F}"/>
    <hyperlink ref="B160" location="'Graf 62-67'!O19" display="Graf č. 64:" xr:uid="{64ADE6DF-3A93-4572-95B7-04A68E708D18}"/>
    <hyperlink ref="B161" location="'Graf 62-67'!T19" display="Graf č. 65:" xr:uid="{86EEB6AA-97E4-4F65-8C13-47636AC18CD0}"/>
    <hyperlink ref="B162" location="'Graf 62-67'!O37" display="Graf č. 66:" xr:uid="{7CE8D467-F41A-45C4-9358-CA29EFFABE56}"/>
    <hyperlink ref="B163" location="'Graf 62-67'!T38" display="Graf č. 67:" xr:uid="{3C844BA5-CB7D-4B8B-9E74-C4EAF6D41BCD}"/>
    <hyperlink ref="B166" location="'Tabulky 4-6'!B2" display="Tabulka č. 4:" xr:uid="{821292F1-15EA-439C-B0A6-30C53C5B7982}"/>
    <hyperlink ref="B171" location="'Graf 68-70'!I2" display="Graf č. 68:" xr:uid="{434A4627-536A-41FB-9610-3D152E847A71}"/>
    <hyperlink ref="B172" location="'Graf 68-70'!P2" display="Graf č. 69:" xr:uid="{F3077AC8-64EE-4AC3-A9A7-22CF7E51B352}"/>
    <hyperlink ref="B173" location="'Graf 68-70'!I19" display="Graf č. 70:" xr:uid="{C7DCFE7D-F2EC-4FAE-BA2F-28EE8F363435}"/>
    <hyperlink ref="B176" location="'Tabulka 7+g71'!B2" display="Tabulka č. 7:" xr:uid="{1D74AFED-4F40-4CAD-B836-B6FE708D402B}"/>
    <hyperlink ref="B8" location="'Graf 1'!A1" display="Graf č. 1:" xr:uid="{43831323-BD54-461E-8D3F-091163AADF4C}"/>
    <hyperlink ref="B9" location="'Graf 2'!A1" display="Graf č. 2:" xr:uid="{0EC70CB6-5169-4081-85AA-2A086DE8179C}"/>
    <hyperlink ref="B10" location="'Graf 3'!A1" display="Graf č. 3:" xr:uid="{04B8BB64-6105-430E-A1F5-E9C2F209BFEB}"/>
    <hyperlink ref="B11" location="'Graf 4'!A1" display="Graf č. 4:" xr:uid="{9D316EBF-E094-42D2-B0B1-0D23419F96DA}"/>
    <hyperlink ref="B12" location="'Graf 5'!A1" display="Graf č. 5:" xr:uid="{5AB6EA10-D791-4B96-B5F5-D6F7160EA6F0}"/>
    <hyperlink ref="B13" location="'Graf 6'!A1" display="Graf č. 6:" xr:uid="{9C1DC04A-7358-4431-BBF3-830DB1B61917}"/>
    <hyperlink ref="B14" location="'Graf 7'!A1" display="Graf č. 7:" xr:uid="{432C6959-578A-48B5-BDDB-734EB291C6C2}"/>
    <hyperlink ref="B177" location="'Tabulka 7+g71'!B46" display="Graf č. 71:" xr:uid="{3D72FE47-C8A8-44C2-A12E-76A747EE8356}"/>
    <hyperlink ref="B167" location="'Tabulky 4-6'!B22" display="Tabulka č. 5:" xr:uid="{6944F75E-B138-4B5B-B8EE-9AEE7A2CEB2D}"/>
    <hyperlink ref="B168" location="'Tabulky 4-6'!B31" display="Tabulka č. 6:" xr:uid="{7ABF5395-EC2C-4452-8096-E90F0CC70544}"/>
    <hyperlink ref="B123" location="'Grafy 45-47'!A1" display="Graf č. 47:" xr:uid="{A4520670-17A6-4E82-BBDC-EEBD75DBF62E}"/>
  </hyperlinks>
  <pageMargins left="0.7" right="0.7" top="0.78740157499999996" bottom="0.78740157499999996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2ED8-29AD-4069-99F5-EF923024BDEE}">
  <dimension ref="B2:G26"/>
  <sheetViews>
    <sheetView showGridLines="0" workbookViewId="0">
      <selection activeCell="M28" sqref="M28"/>
    </sheetView>
  </sheetViews>
  <sheetFormatPr defaultColWidth="10.28515625" defaultRowHeight="15"/>
  <cols>
    <col min="1" max="1" width="10.28515625" style="5"/>
    <col min="2" max="2" width="46.5703125" style="5" customWidth="1"/>
    <col min="3" max="7" width="8.85546875" style="5" customWidth="1"/>
    <col min="8" max="8" width="7.7109375" style="5" bestFit="1" customWidth="1"/>
    <col min="9" max="16384" width="10.28515625" style="5"/>
  </cols>
  <sheetData>
    <row r="2" spans="2:7" ht="15" customHeight="1">
      <c r="B2" s="237" t="s">
        <v>703</v>
      </c>
      <c r="C2"/>
      <c r="D2"/>
      <c r="E2"/>
      <c r="F2"/>
      <c r="G2"/>
    </row>
    <row r="3" spans="2:7" ht="15" customHeight="1" thickBot="1">
      <c r="B3" s="233"/>
      <c r="C3"/>
      <c r="D3"/>
      <c r="E3"/>
      <c r="F3"/>
      <c r="G3"/>
    </row>
    <row r="4" spans="2:7" ht="15" customHeight="1">
      <c r="B4" s="280" t="s">
        <v>682</v>
      </c>
      <c r="C4" s="281">
        <v>2021</v>
      </c>
      <c r="D4" s="281">
        <v>2022</v>
      </c>
      <c r="E4" s="281">
        <v>2023</v>
      </c>
      <c r="F4" s="281">
        <v>2024</v>
      </c>
      <c r="G4" s="294">
        <v>2025</v>
      </c>
    </row>
    <row r="5" spans="2:7" ht="15" customHeight="1">
      <c r="B5" s="282" t="s">
        <v>683</v>
      </c>
      <c r="C5" s="309">
        <v>349</v>
      </c>
      <c r="D5" s="309">
        <v>349</v>
      </c>
      <c r="E5" s="309">
        <v>349</v>
      </c>
      <c r="F5" s="308">
        <v>349</v>
      </c>
      <c r="G5" s="284">
        <v>349</v>
      </c>
    </row>
    <row r="6" spans="2:7" ht="15" customHeight="1">
      <c r="B6" s="282" t="s">
        <v>684</v>
      </c>
      <c r="C6" s="308">
        <v>149</v>
      </c>
      <c r="D6" s="309">
        <v>149</v>
      </c>
      <c r="E6" s="309">
        <v>149</v>
      </c>
      <c r="F6" s="308">
        <v>149</v>
      </c>
      <c r="G6" s="284">
        <v>149</v>
      </c>
    </row>
    <row r="7" spans="2:7" ht="15" customHeight="1">
      <c r="B7" s="282" t="s">
        <v>685</v>
      </c>
      <c r="C7" s="308">
        <v>349</v>
      </c>
      <c r="D7" s="309">
        <v>549</v>
      </c>
      <c r="E7" s="309">
        <v>599</v>
      </c>
      <c r="F7" s="308">
        <v>599</v>
      </c>
      <c r="G7" s="284">
        <v>599</v>
      </c>
    </row>
    <row r="8" spans="2:7" ht="15" customHeight="1" thickBot="1">
      <c r="B8" s="802" t="s">
        <v>686</v>
      </c>
      <c r="C8" s="803">
        <v>149</v>
      </c>
      <c r="D8" s="803">
        <v>349</v>
      </c>
      <c r="E8" s="803">
        <v>399</v>
      </c>
      <c r="F8" s="803">
        <v>399</v>
      </c>
      <c r="G8" s="804">
        <v>399</v>
      </c>
    </row>
    <row r="10" spans="2:7">
      <c r="B10" s="233" t="str">
        <f>B2</f>
        <v xml:space="preserve">Porovnání nejlevnějších tarifů hlasové komunikační služby společnosti O2 s neomezeným voláním a s nejnižší cenou s využitím zvláštních cen </v>
      </c>
    </row>
    <row r="26" ht="15.75" customHeight="1"/>
  </sheetData>
  <phoneticPr fontId="15" type="noConversion"/>
  <pageMargins left="0.7" right="0.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4294-FBEB-42AE-B124-52669F01FE2A}">
  <dimension ref="B2:F19"/>
  <sheetViews>
    <sheetView showGridLines="0" zoomScaleNormal="100" workbookViewId="0">
      <selection activeCell="B10" sqref="B10"/>
    </sheetView>
  </sheetViews>
  <sheetFormatPr defaultRowHeight="15"/>
  <cols>
    <col min="2" max="2" width="30.7109375" customWidth="1"/>
    <col min="3" max="6" width="8.85546875" customWidth="1"/>
    <col min="9" max="9" width="7.7109375" bestFit="1" customWidth="1"/>
  </cols>
  <sheetData>
    <row r="2" spans="2:6" ht="15" customHeight="1">
      <c r="B2" s="237" t="s">
        <v>578</v>
      </c>
    </row>
    <row r="3" spans="2:6" ht="15" customHeight="1" thickBot="1">
      <c r="B3" s="233"/>
    </row>
    <row r="4" spans="2:6" ht="15" customHeight="1">
      <c r="B4" s="302" t="s">
        <v>687</v>
      </c>
      <c r="C4" s="303" t="s">
        <v>1</v>
      </c>
      <c r="D4" s="303"/>
      <c r="E4" s="303" t="s">
        <v>2</v>
      </c>
      <c r="F4" s="303"/>
    </row>
    <row r="5" spans="2:6" ht="15" customHeight="1">
      <c r="B5" s="298" t="s">
        <v>682</v>
      </c>
      <c r="C5" s="305">
        <v>2024</v>
      </c>
      <c r="D5" s="305">
        <v>2025</v>
      </c>
      <c r="E5" s="305">
        <v>2024</v>
      </c>
      <c r="F5" s="306">
        <v>2025</v>
      </c>
    </row>
    <row r="6" spans="2:6" ht="15" customHeight="1">
      <c r="B6" s="282" t="s">
        <v>3</v>
      </c>
      <c r="C6" s="308">
        <v>349</v>
      </c>
      <c r="D6" s="309">
        <v>349</v>
      </c>
      <c r="E6" s="309">
        <v>25</v>
      </c>
      <c r="F6" s="308">
        <v>25</v>
      </c>
    </row>
    <row r="7" spans="2:6" ht="15" customHeight="1" thickBot="1">
      <c r="B7" s="805" t="s">
        <v>5</v>
      </c>
      <c r="C7" s="806">
        <v>149</v>
      </c>
      <c r="D7" s="807">
        <v>149</v>
      </c>
      <c r="E7" s="807">
        <v>0</v>
      </c>
      <c r="F7" s="806">
        <v>0</v>
      </c>
    </row>
    <row r="9" spans="2:6">
      <c r="B9" s="233" t="str">
        <f>B2</f>
        <v>Porovnání nejlevnějších tarifů hlasové komunikační služby v pevném místě s využitím zvláštních cen – srovnání operátorů</v>
      </c>
    </row>
    <row r="19" ht="15.75" customHeight="1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0814-956E-4354-A3B6-19A36B6F15CD}">
  <dimension ref="B2:H25"/>
  <sheetViews>
    <sheetView showGridLines="0" workbookViewId="0">
      <selection activeCell="B10" sqref="B10"/>
    </sheetView>
  </sheetViews>
  <sheetFormatPr defaultRowHeight="15"/>
  <cols>
    <col min="2" max="2" width="25.5703125" customWidth="1"/>
    <col min="3" max="3" width="7.7109375" bestFit="1" customWidth="1"/>
    <col min="4" max="6" width="8.85546875" customWidth="1"/>
    <col min="7" max="7" width="7.7109375" bestFit="1" customWidth="1"/>
    <col min="8" max="8" width="30.85546875" customWidth="1"/>
  </cols>
  <sheetData>
    <row r="2" spans="2:8" ht="15.75">
      <c r="B2" s="237" t="s">
        <v>561</v>
      </c>
      <c r="H2" s="16"/>
    </row>
    <row r="3" spans="2:8" ht="15.75" thickBot="1">
      <c r="B3" s="233"/>
      <c r="H3" s="16"/>
    </row>
    <row r="4" spans="2:8">
      <c r="B4" s="302" t="s">
        <v>687</v>
      </c>
      <c r="C4" s="303" t="s">
        <v>1</v>
      </c>
      <c r="D4" s="303"/>
      <c r="E4" s="303" t="s">
        <v>2</v>
      </c>
      <c r="F4" s="303"/>
    </row>
    <row r="5" spans="2:8">
      <c r="B5" s="298" t="s">
        <v>682</v>
      </c>
      <c r="C5" s="305">
        <v>2024</v>
      </c>
      <c r="D5" s="305">
        <v>2025</v>
      </c>
      <c r="E5" s="305">
        <v>2024</v>
      </c>
      <c r="F5" s="306">
        <v>2025</v>
      </c>
    </row>
    <row r="6" spans="2:8">
      <c r="B6" s="282" t="s">
        <v>3</v>
      </c>
      <c r="C6" s="297">
        <v>349</v>
      </c>
      <c r="D6" s="296">
        <v>349</v>
      </c>
      <c r="E6" s="296">
        <v>199</v>
      </c>
      <c r="F6" s="297">
        <v>199</v>
      </c>
    </row>
    <row r="7" spans="2:8" ht="15.75" thickBot="1">
      <c r="B7" s="805" t="s">
        <v>5</v>
      </c>
      <c r="C7" s="808">
        <v>149</v>
      </c>
      <c r="D7" s="809">
        <v>149</v>
      </c>
      <c r="E7" s="809">
        <v>0</v>
      </c>
      <c r="F7" s="808">
        <v>0</v>
      </c>
    </row>
    <row r="9" spans="2:8">
      <c r="B9" s="233" t="str">
        <f>B2</f>
        <v>Porovnání nejlevnějších tarifů hlasové komunikační služby v pevném místě s neomezenými minutami s využitím zvláštních cen – srovnání operátorů</v>
      </c>
    </row>
    <row r="24" spans="2:6">
      <c r="B24" s="4"/>
      <c r="C24" s="5"/>
      <c r="D24" s="5"/>
      <c r="E24" s="5"/>
      <c r="F24" s="5"/>
    </row>
    <row r="25" spans="2:6" ht="18.75">
      <c r="B25" s="6"/>
      <c r="C25" s="5"/>
      <c r="D25" s="5"/>
      <c r="E25" s="5"/>
      <c r="F25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0813-BD82-48A3-9AE0-43C4BE20B617}">
  <dimension ref="B2:O35"/>
  <sheetViews>
    <sheetView showGridLines="0" workbookViewId="0">
      <selection activeCell="B10" sqref="B10"/>
    </sheetView>
  </sheetViews>
  <sheetFormatPr defaultRowHeight="15"/>
  <cols>
    <col min="2" max="2" width="30.7109375" customWidth="1"/>
    <col min="11" max="11" width="7.7109375" bestFit="1" customWidth="1"/>
    <col min="12" max="12" width="7.42578125" customWidth="1"/>
    <col min="13" max="13" width="5" customWidth="1"/>
    <col min="14" max="15" width="5.42578125" customWidth="1"/>
  </cols>
  <sheetData>
    <row r="2" spans="2:15" ht="15.75">
      <c r="B2" s="237" t="s">
        <v>33</v>
      </c>
    </row>
    <row r="3" spans="2:15" ht="15.75" thickBot="1">
      <c r="B3" s="233"/>
    </row>
    <row r="4" spans="2:15">
      <c r="B4" s="302" t="s">
        <v>687</v>
      </c>
      <c r="C4" s="303" t="s">
        <v>1</v>
      </c>
      <c r="D4" s="303"/>
      <c r="E4" s="303" t="s">
        <v>14</v>
      </c>
      <c r="F4" s="303"/>
      <c r="G4" s="304" t="s">
        <v>6</v>
      </c>
      <c r="H4" s="303"/>
      <c r="I4" s="304" t="s">
        <v>2</v>
      </c>
      <c r="J4" s="303"/>
    </row>
    <row r="5" spans="2:15" ht="15.75" customHeight="1">
      <c r="B5" s="298" t="s">
        <v>682</v>
      </c>
      <c r="C5" s="305">
        <v>2024</v>
      </c>
      <c r="D5" s="305">
        <v>2025</v>
      </c>
      <c r="E5" s="305">
        <v>2024</v>
      </c>
      <c r="F5" s="306">
        <v>2025</v>
      </c>
      <c r="G5" s="307">
        <v>2024</v>
      </c>
      <c r="H5" s="305">
        <v>2025</v>
      </c>
      <c r="I5" s="305">
        <v>2024</v>
      </c>
      <c r="J5" s="305">
        <v>2025</v>
      </c>
    </row>
    <row r="6" spans="2:15" ht="15.75" customHeight="1">
      <c r="B6" s="282" t="s">
        <v>3</v>
      </c>
      <c r="C6" s="308">
        <v>399</v>
      </c>
      <c r="D6" s="309">
        <v>399</v>
      </c>
      <c r="E6" s="309">
        <v>50</v>
      </c>
      <c r="F6" s="308">
        <v>50</v>
      </c>
      <c r="G6" s="308">
        <v>265</v>
      </c>
      <c r="H6" s="308">
        <v>265</v>
      </c>
      <c r="I6" s="308">
        <v>325.91000000000003</v>
      </c>
      <c r="J6" s="308">
        <v>499</v>
      </c>
    </row>
    <row r="7" spans="2:15" ht="15.75" thickBot="1">
      <c r="B7" s="805" t="s">
        <v>5</v>
      </c>
      <c r="C7" s="806">
        <v>199</v>
      </c>
      <c r="D7" s="807">
        <v>199</v>
      </c>
      <c r="E7" s="807">
        <v>0</v>
      </c>
      <c r="F7" s="806">
        <v>0</v>
      </c>
      <c r="G7" s="806">
        <v>65</v>
      </c>
      <c r="H7" s="806">
        <v>65</v>
      </c>
      <c r="I7" s="806">
        <v>125.91</v>
      </c>
      <c r="J7" s="806">
        <v>299</v>
      </c>
    </row>
    <row r="8" spans="2:15">
      <c r="C8" s="227"/>
      <c r="D8" s="228"/>
      <c r="E8" s="227"/>
      <c r="F8" s="228"/>
      <c r="G8" s="227"/>
      <c r="H8" s="228"/>
      <c r="I8" s="229"/>
      <c r="J8" s="230"/>
      <c r="M8" s="228"/>
      <c r="N8" s="228"/>
      <c r="O8" s="228"/>
    </row>
    <row r="9" spans="2:15">
      <c r="B9" s="233" t="str">
        <f>B2</f>
        <v>Porovnání nejlevnějších tarifů hlasové komunikační služby v mobilní síti s využitím zvláštních cen – srovnání operátorů</v>
      </c>
      <c r="J9" s="230"/>
      <c r="M9" s="228"/>
      <c r="N9" s="228"/>
      <c r="O9" s="228"/>
    </row>
    <row r="10" spans="2:15">
      <c r="C10" s="1023"/>
      <c r="D10" s="1023"/>
      <c r="E10" s="1023"/>
      <c r="F10" s="1023"/>
      <c r="G10" s="1023"/>
      <c r="H10" s="1023"/>
      <c r="I10" s="1023"/>
      <c r="J10" s="1023"/>
    </row>
    <row r="11" spans="2:15">
      <c r="C11" s="228"/>
      <c r="D11" s="228"/>
      <c r="E11" s="228"/>
      <c r="F11" s="228"/>
      <c r="G11" s="228"/>
      <c r="H11" s="228"/>
      <c r="I11" s="228"/>
      <c r="J11" s="228"/>
    </row>
    <row r="12" spans="2:15">
      <c r="C12" s="228"/>
      <c r="D12" s="228"/>
      <c r="E12" s="228"/>
      <c r="F12" s="228"/>
      <c r="G12" s="228"/>
      <c r="H12" s="228"/>
      <c r="I12" s="230"/>
      <c r="J12" s="230"/>
    </row>
    <row r="13" spans="2:15">
      <c r="C13" s="228"/>
      <c r="D13" s="228"/>
      <c r="E13" s="228"/>
      <c r="F13" s="228"/>
      <c r="G13" s="228"/>
      <c r="H13" s="228"/>
      <c r="I13" s="230"/>
      <c r="J13" s="230"/>
    </row>
    <row r="17" spans="2:11">
      <c r="I17" s="177"/>
    </row>
    <row r="27" spans="2:11" ht="19.5" customHeight="1"/>
    <row r="28" spans="2:11" ht="19.5" customHeight="1"/>
    <row r="29" spans="2:11" ht="20.100000000000001" customHeight="1"/>
    <row r="30" spans="2:11" ht="57" customHeight="1"/>
    <row r="31" spans="2:11" ht="15.75" customHeight="1"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2:11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1"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2:11">
      <c r="B34" s="8"/>
      <c r="C34" s="5"/>
      <c r="D34" s="7"/>
      <c r="E34" s="5"/>
      <c r="F34" s="5"/>
      <c r="G34" s="5"/>
      <c r="H34" s="5"/>
      <c r="I34" s="5"/>
      <c r="J34" s="5"/>
      <c r="K34" s="5"/>
    </row>
    <row r="35" spans="2:11">
      <c r="B35" s="8"/>
      <c r="C35" s="5"/>
      <c r="D35" s="7"/>
      <c r="E35" s="5"/>
      <c r="F35" s="5"/>
      <c r="G35" s="5"/>
      <c r="H35" s="5"/>
      <c r="I35" s="5"/>
      <c r="J35" s="5"/>
      <c r="K35" s="5"/>
    </row>
  </sheetData>
  <mergeCells count="4">
    <mergeCell ref="E10:F10"/>
    <mergeCell ref="G10:H10"/>
    <mergeCell ref="I10:J10"/>
    <mergeCell ref="C10:D1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CCA3E-BCD5-475E-89FC-52360601CA11}">
  <dimension ref="B2:J33"/>
  <sheetViews>
    <sheetView showGridLines="0" workbookViewId="0">
      <selection activeCell="B10" sqref="B10"/>
    </sheetView>
  </sheetViews>
  <sheetFormatPr defaultRowHeight="15"/>
  <cols>
    <col min="2" max="2" width="29.42578125" customWidth="1"/>
    <col min="11" max="11" width="7.7109375" bestFit="1" customWidth="1"/>
    <col min="12" max="12" width="26.7109375" customWidth="1"/>
    <col min="13" max="13" width="21" customWidth="1"/>
    <col min="14" max="14" width="22" customWidth="1"/>
  </cols>
  <sheetData>
    <row r="2" spans="2:10" ht="15.75">
      <c r="B2" s="237" t="s">
        <v>34</v>
      </c>
    </row>
    <row r="3" spans="2:10" ht="15.75" thickBot="1">
      <c r="B3" s="233"/>
    </row>
    <row r="4" spans="2:10">
      <c r="B4" s="302" t="s">
        <v>687</v>
      </c>
      <c r="C4" s="303" t="s">
        <v>1</v>
      </c>
      <c r="D4" s="303"/>
      <c r="E4" s="303" t="s">
        <v>14</v>
      </c>
      <c r="F4" s="303"/>
      <c r="G4" s="304" t="s">
        <v>6</v>
      </c>
      <c r="H4" s="303"/>
      <c r="I4" s="304" t="s">
        <v>2</v>
      </c>
      <c r="J4" s="303"/>
    </row>
    <row r="5" spans="2:10">
      <c r="B5" s="298" t="s">
        <v>682</v>
      </c>
      <c r="C5" s="305">
        <v>2024</v>
      </c>
      <c r="D5" s="305">
        <v>2025</v>
      </c>
      <c r="E5" s="305">
        <v>2024</v>
      </c>
      <c r="F5" s="306">
        <v>2025</v>
      </c>
      <c r="G5" s="307">
        <v>2024</v>
      </c>
      <c r="H5" s="305">
        <v>2025</v>
      </c>
      <c r="I5" s="305">
        <v>2024</v>
      </c>
      <c r="J5" s="305">
        <v>2025</v>
      </c>
    </row>
    <row r="6" spans="2:10">
      <c r="B6" s="282" t="s">
        <v>3</v>
      </c>
      <c r="C6" s="297">
        <v>599</v>
      </c>
      <c r="D6" s="296">
        <v>599</v>
      </c>
      <c r="E6" s="296">
        <v>320</v>
      </c>
      <c r="F6" s="297">
        <v>320</v>
      </c>
      <c r="G6" s="297">
        <v>495</v>
      </c>
      <c r="H6" s="297">
        <v>495</v>
      </c>
      <c r="I6" s="297">
        <v>567</v>
      </c>
      <c r="J6" s="297">
        <v>499</v>
      </c>
    </row>
    <row r="7" spans="2:10" ht="15.75" thickBot="1">
      <c r="B7" s="805" t="s">
        <v>5</v>
      </c>
      <c r="C7" s="808">
        <v>399</v>
      </c>
      <c r="D7" s="809">
        <v>399</v>
      </c>
      <c r="E7" s="809">
        <v>120</v>
      </c>
      <c r="F7" s="808">
        <v>120</v>
      </c>
      <c r="G7" s="808">
        <v>295</v>
      </c>
      <c r="H7" s="808">
        <v>295</v>
      </c>
      <c r="I7" s="808">
        <v>367</v>
      </c>
      <c r="J7" s="808">
        <v>299</v>
      </c>
    </row>
    <row r="9" spans="2:10">
      <c r="B9" s="233" t="str">
        <f>B2</f>
        <v>Porovnání nejlevnějších tarifů hlasové komunikační služby v mobilní síti s neomezenými jednotkami s využitím zvláštních cen –  srovnání operátorů</v>
      </c>
      <c r="C9" s="177"/>
    </row>
    <row r="10" spans="2:10">
      <c r="C10" s="1023"/>
      <c r="D10" s="1023"/>
      <c r="E10" s="1023"/>
      <c r="F10" s="1023"/>
      <c r="G10" s="1023"/>
      <c r="H10" s="1023"/>
      <c r="I10" s="1023"/>
      <c r="J10" s="1023"/>
    </row>
    <row r="11" spans="2:10">
      <c r="C11" s="228"/>
      <c r="D11" s="228"/>
      <c r="E11" s="228"/>
      <c r="F11" s="228"/>
      <c r="G11" s="228"/>
      <c r="H11" s="228"/>
      <c r="I11" s="228"/>
      <c r="J11" s="228"/>
    </row>
    <row r="12" spans="2:10">
      <c r="C12" s="228"/>
      <c r="D12" s="228"/>
      <c r="E12" s="228"/>
      <c r="F12" s="228"/>
      <c r="G12" s="228"/>
      <c r="H12" s="228"/>
      <c r="I12" s="230"/>
      <c r="J12" s="230"/>
    </row>
    <row r="13" spans="2:10">
      <c r="C13" s="228"/>
      <c r="D13" s="228"/>
      <c r="E13" s="228"/>
      <c r="F13" s="228"/>
      <c r="G13" s="228"/>
      <c r="H13" s="228"/>
      <c r="I13" s="230"/>
      <c r="J13" s="230"/>
    </row>
    <row r="21" spans="9:9" ht="15" customHeight="1">
      <c r="I21" s="177"/>
    </row>
    <row r="32" spans="9:9" ht="20.100000000000001" customHeight="1"/>
    <row r="33" ht="57" customHeight="1"/>
  </sheetData>
  <mergeCells count="4">
    <mergeCell ref="E10:F10"/>
    <mergeCell ref="G10:H10"/>
    <mergeCell ref="I10:J10"/>
    <mergeCell ref="C10:D10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1C24-44A3-4B7A-B4C1-227D795F922A}">
  <dimension ref="B2:M24"/>
  <sheetViews>
    <sheetView showGridLines="0" workbookViewId="0">
      <selection activeCell="B10" sqref="B10"/>
    </sheetView>
  </sheetViews>
  <sheetFormatPr defaultRowHeight="15"/>
  <cols>
    <col min="2" max="2" width="22.7109375" customWidth="1"/>
    <col min="3" max="10" width="10.7109375" customWidth="1"/>
    <col min="13" max="13" width="7.7109375" bestFit="1" customWidth="1"/>
  </cols>
  <sheetData>
    <row r="2" spans="2:13" ht="15.75">
      <c r="B2" s="301" t="s">
        <v>35</v>
      </c>
      <c r="C2" s="247"/>
      <c r="D2" s="247"/>
      <c r="E2" s="247"/>
      <c r="F2" s="247"/>
      <c r="G2" s="247"/>
      <c r="H2" s="247"/>
      <c r="I2" s="248"/>
      <c r="J2" s="248"/>
      <c r="K2" s="5"/>
      <c r="L2" s="5"/>
      <c r="M2" s="5"/>
    </row>
    <row r="3" spans="2:13" ht="15.75" thickBot="1">
      <c r="B3" s="249"/>
      <c r="C3" s="247"/>
      <c r="D3" s="247"/>
      <c r="E3" s="247"/>
      <c r="F3" s="247"/>
      <c r="G3" s="247"/>
      <c r="H3" s="247"/>
      <c r="I3" s="248"/>
      <c r="J3" s="248"/>
      <c r="K3" s="5"/>
      <c r="L3" s="5"/>
      <c r="M3" s="5"/>
    </row>
    <row r="4" spans="2:13">
      <c r="B4" s="302" t="s">
        <v>687</v>
      </c>
      <c r="C4" s="303" t="s">
        <v>1</v>
      </c>
      <c r="D4" s="303"/>
      <c r="E4" s="303" t="s">
        <v>14</v>
      </c>
      <c r="F4" s="303"/>
      <c r="G4" s="304" t="s">
        <v>6</v>
      </c>
      <c r="H4" s="303"/>
      <c r="I4" s="304" t="s">
        <v>2</v>
      </c>
      <c r="J4" s="303"/>
    </row>
    <row r="5" spans="2:13">
      <c r="B5" s="298" t="s">
        <v>682</v>
      </c>
      <c r="C5" s="305">
        <v>2024</v>
      </c>
      <c r="D5" s="305">
        <v>2025</v>
      </c>
      <c r="E5" s="305">
        <v>2024</v>
      </c>
      <c r="F5" s="306">
        <v>2025</v>
      </c>
      <c r="G5" s="307">
        <v>2024</v>
      </c>
      <c r="H5" s="305">
        <v>2025</v>
      </c>
      <c r="I5" s="305">
        <v>2024</v>
      </c>
      <c r="J5" s="305">
        <v>2025</v>
      </c>
    </row>
    <row r="6" spans="2:13">
      <c r="B6" s="282" t="s">
        <v>3</v>
      </c>
      <c r="C6" s="734">
        <v>299</v>
      </c>
      <c r="D6" s="735">
        <v>299</v>
      </c>
      <c r="E6" s="735">
        <v>280</v>
      </c>
      <c r="F6" s="734">
        <v>280</v>
      </c>
      <c r="G6" s="734">
        <v>399</v>
      </c>
      <c r="H6" s="734">
        <v>399</v>
      </c>
      <c r="I6" s="734">
        <v>399</v>
      </c>
      <c r="J6" s="734">
        <v>399</v>
      </c>
    </row>
    <row r="7" spans="2:13" ht="15.75" thickBot="1">
      <c r="B7" s="805" t="s">
        <v>5</v>
      </c>
      <c r="C7" s="810">
        <v>99</v>
      </c>
      <c r="D7" s="811">
        <v>99</v>
      </c>
      <c r="E7" s="811">
        <v>80</v>
      </c>
      <c r="F7" s="810">
        <v>80</v>
      </c>
      <c r="G7" s="810">
        <v>199</v>
      </c>
      <c r="H7" s="810">
        <v>199</v>
      </c>
      <c r="I7" s="810">
        <v>199</v>
      </c>
      <c r="J7" s="810">
        <v>199</v>
      </c>
    </row>
    <row r="9" spans="2:13" ht="15" customHeight="1">
      <c r="B9" s="249" t="str">
        <f>B2</f>
        <v>Porovnání nejlevnějších tarifů přiměřeného přístupu k internetu v pevném místě s využitím zvláštních cen – srovnání operátorů</v>
      </c>
    </row>
    <row r="20" spans="2:8" ht="18.75">
      <c r="B20" s="6"/>
    </row>
    <row r="22" spans="2:8">
      <c r="B22" s="5"/>
      <c r="H22" s="5"/>
    </row>
    <row r="23" spans="2:8">
      <c r="B23" s="5"/>
      <c r="H23" s="5"/>
    </row>
    <row r="24" spans="2:8">
      <c r="B24" s="5"/>
      <c r="H2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DB000-EE57-4A54-922C-F0BDBF99524B}">
  <dimension ref="B2:K14"/>
  <sheetViews>
    <sheetView showGridLines="0" workbookViewId="0">
      <selection activeCell="B10" sqref="B10"/>
    </sheetView>
  </sheetViews>
  <sheetFormatPr defaultRowHeight="15"/>
  <cols>
    <col min="2" max="2" width="28.5703125" customWidth="1"/>
    <col min="3" max="8" width="10.7109375" customWidth="1"/>
  </cols>
  <sheetData>
    <row r="2" spans="2:11" ht="15.75">
      <c r="B2" s="301" t="s">
        <v>688</v>
      </c>
      <c r="C2" s="247"/>
      <c r="D2" s="247"/>
      <c r="E2" s="247"/>
      <c r="F2" s="247"/>
      <c r="G2" s="247"/>
      <c r="H2" s="247"/>
      <c r="I2" s="5"/>
      <c r="J2" s="5"/>
    </row>
    <row r="3" spans="2:11" ht="15.75" thickBot="1">
      <c r="B3" s="249"/>
      <c r="C3" s="247"/>
      <c r="D3" s="247"/>
      <c r="E3" s="247"/>
      <c r="F3" s="247"/>
      <c r="G3" s="247"/>
      <c r="H3" s="247"/>
      <c r="I3" s="5"/>
      <c r="J3" s="5"/>
    </row>
    <row r="4" spans="2:11" ht="15.75" customHeight="1">
      <c r="B4" s="302" t="s">
        <v>687</v>
      </c>
      <c r="C4" s="303" t="s">
        <v>1</v>
      </c>
      <c r="D4" s="303"/>
      <c r="E4" s="303" t="s">
        <v>6</v>
      </c>
      <c r="F4" s="303"/>
      <c r="G4" s="304" t="s">
        <v>2</v>
      </c>
      <c r="H4" s="303"/>
    </row>
    <row r="5" spans="2:11">
      <c r="B5" s="298" t="s">
        <v>689</v>
      </c>
      <c r="C5" s="305">
        <v>2024</v>
      </c>
      <c r="D5" s="305">
        <v>2025</v>
      </c>
      <c r="E5" s="305">
        <v>2024</v>
      </c>
      <c r="F5" s="306">
        <v>2025</v>
      </c>
      <c r="G5" s="307">
        <v>2024</v>
      </c>
      <c r="H5" s="305">
        <v>2025</v>
      </c>
    </row>
    <row r="6" spans="2:11">
      <c r="B6" s="282" t="s">
        <v>3</v>
      </c>
      <c r="C6" s="297">
        <v>399</v>
      </c>
      <c r="D6" s="296">
        <v>399</v>
      </c>
      <c r="E6" s="296">
        <v>265</v>
      </c>
      <c r="F6" s="297">
        <v>265</v>
      </c>
      <c r="G6" s="297">
        <v>217.46</v>
      </c>
      <c r="H6" s="297">
        <v>217.46</v>
      </c>
    </row>
    <row r="7" spans="2:11" ht="15.75" thickBot="1">
      <c r="B7" s="805" t="s">
        <v>5</v>
      </c>
      <c r="C7" s="808">
        <v>199</v>
      </c>
      <c r="D7" s="809">
        <v>199</v>
      </c>
      <c r="E7" s="809">
        <v>65</v>
      </c>
      <c r="F7" s="808">
        <v>65</v>
      </c>
      <c r="G7" s="808">
        <v>17.46</v>
      </c>
      <c r="H7" s="808">
        <v>17.46</v>
      </c>
    </row>
    <row r="9" spans="2:11">
      <c r="B9" s="249" t="str">
        <f>B2</f>
        <v>Porovnání nejlevnějších tarifů přiměřeného přístupu k mobilnímu internetu s využitím zvláštních cen – srovnání operátorů</v>
      </c>
    </row>
    <row r="14" spans="2:11">
      <c r="K14" s="177"/>
    </row>
  </sheetData>
  <phoneticPr fontId="15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0CD9-8E48-4B78-B814-3D5F5E295A4E}">
  <dimension ref="B1:M23"/>
  <sheetViews>
    <sheetView showGridLines="0" workbookViewId="0">
      <selection activeCell="J9" sqref="J9"/>
    </sheetView>
  </sheetViews>
  <sheetFormatPr defaultColWidth="10.28515625" defaultRowHeight="15"/>
  <cols>
    <col min="1" max="1" width="10.28515625" style="18"/>
    <col min="2" max="2" width="14.28515625" style="18" customWidth="1"/>
    <col min="3" max="7" width="9.140625" style="18" customWidth="1"/>
    <col min="8" max="9" width="10.28515625" style="18"/>
    <col min="10" max="10" width="7.7109375" style="18" customWidth="1"/>
    <col min="11" max="11" width="48.5703125" style="18" customWidth="1"/>
    <col min="12" max="12" width="12.7109375" style="18" customWidth="1"/>
    <col min="13" max="13" width="15" style="18" customWidth="1"/>
    <col min="14" max="16384" width="10.28515625" style="18"/>
  </cols>
  <sheetData>
    <row r="1" spans="2:13">
      <c r="J1" s="181"/>
    </row>
    <row r="2" spans="2:13" ht="15.75">
      <c r="B2" s="291" t="s">
        <v>400</v>
      </c>
      <c r="J2" s="181"/>
    </row>
    <row r="3" spans="2:13" ht="15.75" thickBot="1">
      <c r="B3" s="250"/>
      <c r="J3" s="181"/>
    </row>
    <row r="4" spans="2:13">
      <c r="B4" s="280" t="s">
        <v>687</v>
      </c>
      <c r="C4" s="281">
        <v>2022</v>
      </c>
      <c r="D4" s="281">
        <v>2023</v>
      </c>
      <c r="E4" s="281">
        <v>2024</v>
      </c>
      <c r="F4" s="281">
        <v>2025</v>
      </c>
    </row>
    <row r="5" spans="2:13">
      <c r="B5" s="282" t="s">
        <v>1</v>
      </c>
      <c r="C5" s="296">
        <v>399</v>
      </c>
      <c r="D5" s="296">
        <v>449</v>
      </c>
      <c r="E5" s="296">
        <v>599</v>
      </c>
      <c r="F5" s="297">
        <v>599</v>
      </c>
    </row>
    <row r="6" spans="2:13">
      <c r="B6" s="282" t="s">
        <v>19</v>
      </c>
      <c r="C6" s="297">
        <v>359</v>
      </c>
      <c r="D6" s="296">
        <v>399</v>
      </c>
      <c r="E6" s="296">
        <v>399</v>
      </c>
      <c r="F6" s="297">
        <v>399</v>
      </c>
      <c r="G6" s="19"/>
    </row>
    <row r="7" spans="2:13">
      <c r="B7" s="282" t="s">
        <v>36</v>
      </c>
      <c r="C7" s="297">
        <v>399</v>
      </c>
      <c r="D7" s="296">
        <v>449</v>
      </c>
      <c r="E7" s="296">
        <v>449</v>
      </c>
      <c r="F7" s="297">
        <v>449</v>
      </c>
    </row>
    <row r="8" spans="2:13">
      <c r="B8" s="299" t="s">
        <v>37</v>
      </c>
      <c r="C8" s="300">
        <v>345</v>
      </c>
      <c r="D8" s="300">
        <v>345</v>
      </c>
      <c r="E8" s="300">
        <v>345</v>
      </c>
      <c r="F8" s="300">
        <v>345</v>
      </c>
    </row>
    <row r="9" spans="2:13" ht="15.75" thickBot="1">
      <c r="B9" s="805" t="s">
        <v>14</v>
      </c>
      <c r="C9" s="809">
        <v>280</v>
      </c>
      <c r="D9" s="809">
        <v>280</v>
      </c>
      <c r="E9" s="809">
        <v>280</v>
      </c>
      <c r="F9" s="808">
        <v>330</v>
      </c>
    </row>
    <row r="11" spans="2:13">
      <c r="B11" s="250" t="str">
        <f>B2</f>
        <v>Ceny za přiměřený přístup k internetu v pevném místě u nejlevnějšího tarifu</v>
      </c>
    </row>
    <row r="12" spans="2:13">
      <c r="B12" s="20"/>
      <c r="C12" s="20"/>
      <c r="J12" s="181"/>
    </row>
    <row r="13" spans="2:13" ht="15.75" customHeight="1">
      <c r="J13" s="1024">
        <v>2025</v>
      </c>
      <c r="K13" s="886"/>
      <c r="L13" s="881"/>
      <c r="M13" s="886" t="s">
        <v>4</v>
      </c>
    </row>
    <row r="14" spans="2:13" ht="19.5" customHeight="1">
      <c r="J14" s="1024"/>
      <c r="K14" s="898" t="s">
        <v>597</v>
      </c>
      <c r="L14" s="908">
        <v>599</v>
      </c>
      <c r="M14" s="914">
        <v>0</v>
      </c>
    </row>
    <row r="15" spans="2:13" ht="19.5" customHeight="1">
      <c r="J15" s="1024"/>
      <c r="K15" s="898" t="s">
        <v>598</v>
      </c>
      <c r="L15" s="909">
        <v>1.4999999999999999E-2</v>
      </c>
      <c r="M15" s="910" t="s">
        <v>620</v>
      </c>
    </row>
    <row r="16" spans="2:13" ht="19.5" customHeight="1">
      <c r="J16" s="1024"/>
      <c r="K16" s="904" t="s">
        <v>422</v>
      </c>
      <c r="L16" s="911">
        <v>1.2999999999999999E-2</v>
      </c>
      <c r="M16" s="910" t="s">
        <v>620</v>
      </c>
    </row>
    <row r="19" spans="2:4" s="22" customFormat="1">
      <c r="B19" s="21"/>
      <c r="C19" s="21"/>
      <c r="D19" s="18"/>
    </row>
    <row r="20" spans="2:4">
      <c r="B20" s="21"/>
      <c r="C20" s="21"/>
    </row>
    <row r="21" spans="2:4">
      <c r="B21" s="21"/>
      <c r="C21" s="21"/>
    </row>
    <row r="22" spans="2:4">
      <c r="B22" s="21"/>
      <c r="C22" s="21"/>
    </row>
    <row r="23" spans="2:4">
      <c r="B23" s="21"/>
      <c r="C23" s="21"/>
    </row>
  </sheetData>
  <mergeCells count="1">
    <mergeCell ref="J13:J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1CF4-DFAD-4635-A302-A88AD00D5BA5}">
  <dimension ref="B2:O14"/>
  <sheetViews>
    <sheetView showGridLines="0" workbookViewId="0">
      <selection activeCell="B10" sqref="B10"/>
    </sheetView>
  </sheetViews>
  <sheetFormatPr defaultRowHeight="15"/>
  <cols>
    <col min="2" max="2" width="29.85546875" customWidth="1"/>
    <col min="3" max="7" width="12.7109375" customWidth="1"/>
    <col min="8" max="8" width="7.7109375" customWidth="1"/>
    <col min="9" max="9" width="30.85546875" customWidth="1"/>
    <col min="10" max="11" width="15.7109375" customWidth="1"/>
  </cols>
  <sheetData>
    <row r="2" spans="2:15" ht="15.75">
      <c r="B2" s="295" t="s">
        <v>244</v>
      </c>
      <c r="C2" s="247"/>
      <c r="D2" s="247"/>
      <c r="E2" s="247"/>
      <c r="F2" s="247"/>
      <c r="G2" s="247"/>
      <c r="I2" s="183"/>
      <c r="J2" s="251"/>
      <c r="K2" s="182"/>
      <c r="L2" s="182"/>
      <c r="M2" s="182"/>
      <c r="N2" s="182"/>
      <c r="O2" s="182"/>
    </row>
    <row r="3" spans="2:15" ht="15.75" thickBot="1">
      <c r="B3" s="257"/>
      <c r="C3" s="247"/>
      <c r="D3" s="247"/>
      <c r="E3" s="247"/>
      <c r="F3" s="247"/>
      <c r="G3" s="247"/>
      <c r="I3" s="183"/>
      <c r="J3" s="251"/>
      <c r="K3" s="182"/>
      <c r="L3" s="182"/>
      <c r="M3" s="182"/>
      <c r="N3" s="182"/>
      <c r="O3" s="182"/>
    </row>
    <row r="4" spans="2:15">
      <c r="B4" s="280" t="s">
        <v>687</v>
      </c>
      <c r="C4" s="281">
        <v>2021</v>
      </c>
      <c r="D4" s="281">
        <v>2022</v>
      </c>
      <c r="E4" s="281">
        <v>2023</v>
      </c>
      <c r="F4" s="281">
        <v>2024</v>
      </c>
      <c r="G4" s="281">
        <v>2025</v>
      </c>
      <c r="J4" s="252"/>
      <c r="K4" s="253"/>
      <c r="L4" s="254"/>
      <c r="M4" s="254"/>
      <c r="N4" s="253"/>
      <c r="O4" s="253"/>
    </row>
    <row r="5" spans="2:15">
      <c r="B5" s="282" t="s">
        <v>1</v>
      </c>
      <c r="C5" s="296">
        <v>349</v>
      </c>
      <c r="D5" s="296">
        <v>349</v>
      </c>
      <c r="E5" s="296">
        <v>349</v>
      </c>
      <c r="F5" s="297">
        <v>349</v>
      </c>
      <c r="G5" s="297">
        <v>349</v>
      </c>
      <c r="J5" s="252"/>
      <c r="K5" s="255"/>
      <c r="L5" s="255"/>
      <c r="M5" s="255"/>
      <c r="N5" s="255"/>
      <c r="O5" s="255"/>
    </row>
    <row r="6" spans="2:15">
      <c r="B6" s="282" t="s">
        <v>2</v>
      </c>
      <c r="C6" s="297">
        <v>25</v>
      </c>
      <c r="D6" s="296">
        <v>25</v>
      </c>
      <c r="E6" s="296">
        <v>25</v>
      </c>
      <c r="F6" s="297">
        <v>25</v>
      </c>
      <c r="G6" s="297">
        <v>25</v>
      </c>
      <c r="J6" s="256"/>
      <c r="K6" s="255"/>
      <c r="L6" s="255"/>
      <c r="M6" s="255"/>
      <c r="N6" s="255"/>
      <c r="O6" s="255"/>
    </row>
    <row r="7" spans="2:15" ht="15.75" thickBot="1">
      <c r="B7" s="805" t="s">
        <v>245</v>
      </c>
      <c r="C7" s="808">
        <v>29</v>
      </c>
      <c r="D7" s="809">
        <v>29</v>
      </c>
      <c r="E7" s="809">
        <v>99</v>
      </c>
      <c r="F7" s="808">
        <v>99</v>
      </c>
      <c r="G7" s="808">
        <v>99</v>
      </c>
      <c r="J7" s="252"/>
      <c r="K7" s="255"/>
      <c r="L7" s="255"/>
      <c r="M7" s="255"/>
      <c r="N7" s="255"/>
      <c r="O7" s="255"/>
    </row>
    <row r="9" spans="2:15">
      <c r="B9" s="257" t="str">
        <f>B2</f>
        <v>Vývoj nejnižší ceny za přístup k hlasové komunikační službě v pevném místě</v>
      </c>
    </row>
    <row r="10" spans="2:15">
      <c r="B10" s="257"/>
    </row>
    <row r="11" spans="2:15" ht="15.75" customHeight="1">
      <c r="H11" s="1025">
        <v>2025</v>
      </c>
      <c r="I11" s="886"/>
      <c r="J11" s="888" t="s">
        <v>21</v>
      </c>
      <c r="K11" s="886" t="s">
        <v>4</v>
      </c>
    </row>
    <row r="12" spans="2:15" ht="19.5" customHeight="1">
      <c r="H12" s="1025"/>
      <c r="I12" s="884" t="s">
        <v>1</v>
      </c>
      <c r="J12" s="977">
        <f>G5</f>
        <v>349</v>
      </c>
      <c r="K12" s="1026">
        <v>0</v>
      </c>
    </row>
    <row r="13" spans="2:15" ht="19.5" customHeight="1">
      <c r="H13" s="1025"/>
      <c r="I13" s="884" t="s">
        <v>2</v>
      </c>
      <c r="J13" s="977">
        <f>G6</f>
        <v>25</v>
      </c>
      <c r="K13" s="1026"/>
    </row>
    <row r="14" spans="2:15" ht="19.5" customHeight="1">
      <c r="H14" s="1025"/>
      <c r="I14" s="884" t="s">
        <v>245</v>
      </c>
      <c r="J14" s="977">
        <f>G7</f>
        <v>99</v>
      </c>
      <c r="K14" s="1026"/>
    </row>
  </sheetData>
  <mergeCells count="2">
    <mergeCell ref="H11:H14"/>
    <mergeCell ref="K12:K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8A68-76DD-44BE-AD92-B9C02D60B3CE}">
  <dimension ref="B2:I82"/>
  <sheetViews>
    <sheetView showGridLines="0" zoomScaleNormal="100" workbookViewId="0">
      <selection activeCell="G18" sqref="G18"/>
    </sheetView>
  </sheetViews>
  <sheetFormatPr defaultRowHeight="15"/>
  <cols>
    <col min="1" max="1" width="9.140625" style="9"/>
    <col min="2" max="2" width="45.85546875" style="9" customWidth="1"/>
    <col min="3" max="7" width="8.85546875" style="9" customWidth="1"/>
    <col min="8" max="9" width="16.140625" style="9" customWidth="1"/>
    <col min="10" max="225" width="9.140625" style="9"/>
    <col min="226" max="226" width="5.5703125" style="9" customWidth="1"/>
    <col min="227" max="227" width="52.5703125" style="9" customWidth="1"/>
    <col min="228" max="228" width="17.28515625" style="9" customWidth="1"/>
    <col min="229" max="229" width="14.7109375" style="9" customWidth="1"/>
    <col min="230" max="230" width="14.5703125" style="9" bestFit="1" customWidth="1"/>
    <col min="231" max="231" width="13.5703125" style="9" bestFit="1" customWidth="1"/>
    <col min="232" max="232" width="15.7109375" style="9" bestFit="1" customWidth="1"/>
    <col min="233" max="233" width="15.7109375" style="9" customWidth="1"/>
    <col min="234" max="244" width="15.28515625" style="9" customWidth="1"/>
    <col min="245" max="245" width="10.7109375" style="9" customWidth="1"/>
    <col min="246" max="246" width="29.140625" style="9" customWidth="1"/>
    <col min="247" max="247" width="17.140625" style="9" customWidth="1"/>
    <col min="248" max="248" width="9" style="9" customWidth="1"/>
    <col min="249" max="257" width="10.5703125" style="9" customWidth="1"/>
    <col min="258" max="481" width="9.140625" style="9"/>
    <col min="482" max="482" width="5.5703125" style="9" customWidth="1"/>
    <col min="483" max="483" width="52.5703125" style="9" customWidth="1"/>
    <col min="484" max="484" width="17.28515625" style="9" customWidth="1"/>
    <col min="485" max="485" width="14.7109375" style="9" customWidth="1"/>
    <col min="486" max="486" width="14.5703125" style="9" bestFit="1" customWidth="1"/>
    <col min="487" max="487" width="13.5703125" style="9" bestFit="1" customWidth="1"/>
    <col min="488" max="488" width="15.7109375" style="9" bestFit="1" customWidth="1"/>
    <col min="489" max="489" width="15.7109375" style="9" customWidth="1"/>
    <col min="490" max="500" width="15.28515625" style="9" customWidth="1"/>
    <col min="501" max="501" width="10.7109375" style="9" customWidth="1"/>
    <col min="502" max="502" width="29.140625" style="9" customWidth="1"/>
    <col min="503" max="503" width="17.140625" style="9" customWidth="1"/>
    <col min="504" max="504" width="9" style="9" customWidth="1"/>
    <col min="505" max="513" width="10.5703125" style="9" customWidth="1"/>
    <col min="514" max="737" width="9.140625" style="9"/>
    <col min="738" max="738" width="5.5703125" style="9" customWidth="1"/>
    <col min="739" max="739" width="52.5703125" style="9" customWidth="1"/>
    <col min="740" max="740" width="17.28515625" style="9" customWidth="1"/>
    <col min="741" max="741" width="14.7109375" style="9" customWidth="1"/>
    <col min="742" max="742" width="14.5703125" style="9" bestFit="1" customWidth="1"/>
    <col min="743" max="743" width="13.5703125" style="9" bestFit="1" customWidth="1"/>
    <col min="744" max="744" width="15.7109375" style="9" bestFit="1" customWidth="1"/>
    <col min="745" max="745" width="15.7109375" style="9" customWidth="1"/>
    <col min="746" max="756" width="15.28515625" style="9" customWidth="1"/>
    <col min="757" max="757" width="10.7109375" style="9" customWidth="1"/>
    <col min="758" max="758" width="29.140625" style="9" customWidth="1"/>
    <col min="759" max="759" width="17.140625" style="9" customWidth="1"/>
    <col min="760" max="760" width="9" style="9" customWidth="1"/>
    <col min="761" max="769" width="10.5703125" style="9" customWidth="1"/>
    <col min="770" max="993" width="9.140625" style="9"/>
    <col min="994" max="994" width="5.5703125" style="9" customWidth="1"/>
    <col min="995" max="995" width="52.5703125" style="9" customWidth="1"/>
    <col min="996" max="996" width="17.28515625" style="9" customWidth="1"/>
    <col min="997" max="997" width="14.7109375" style="9" customWidth="1"/>
    <col min="998" max="998" width="14.5703125" style="9" bestFit="1" customWidth="1"/>
    <col min="999" max="999" width="13.5703125" style="9" bestFit="1" customWidth="1"/>
    <col min="1000" max="1000" width="15.7109375" style="9" bestFit="1" customWidth="1"/>
    <col min="1001" max="1001" width="15.7109375" style="9" customWidth="1"/>
    <col min="1002" max="1012" width="15.28515625" style="9" customWidth="1"/>
    <col min="1013" max="1013" width="10.7109375" style="9" customWidth="1"/>
    <col min="1014" max="1014" width="29.140625" style="9" customWidth="1"/>
    <col min="1015" max="1015" width="17.140625" style="9" customWidth="1"/>
    <col min="1016" max="1016" width="9" style="9" customWidth="1"/>
    <col min="1017" max="1025" width="10.5703125" style="9" customWidth="1"/>
    <col min="1026" max="1249" width="9.140625" style="9"/>
    <col min="1250" max="1250" width="5.5703125" style="9" customWidth="1"/>
    <col min="1251" max="1251" width="52.5703125" style="9" customWidth="1"/>
    <col min="1252" max="1252" width="17.28515625" style="9" customWidth="1"/>
    <col min="1253" max="1253" width="14.7109375" style="9" customWidth="1"/>
    <col min="1254" max="1254" width="14.5703125" style="9" bestFit="1" customWidth="1"/>
    <col min="1255" max="1255" width="13.5703125" style="9" bestFit="1" customWidth="1"/>
    <col min="1256" max="1256" width="15.7109375" style="9" bestFit="1" customWidth="1"/>
    <col min="1257" max="1257" width="15.7109375" style="9" customWidth="1"/>
    <col min="1258" max="1268" width="15.28515625" style="9" customWidth="1"/>
    <col min="1269" max="1269" width="10.7109375" style="9" customWidth="1"/>
    <col min="1270" max="1270" width="29.140625" style="9" customWidth="1"/>
    <col min="1271" max="1271" width="17.140625" style="9" customWidth="1"/>
    <col min="1272" max="1272" width="9" style="9" customWidth="1"/>
    <col min="1273" max="1281" width="10.5703125" style="9" customWidth="1"/>
    <col min="1282" max="1505" width="9.140625" style="9"/>
    <col min="1506" max="1506" width="5.5703125" style="9" customWidth="1"/>
    <col min="1507" max="1507" width="52.5703125" style="9" customWidth="1"/>
    <col min="1508" max="1508" width="17.28515625" style="9" customWidth="1"/>
    <col min="1509" max="1509" width="14.7109375" style="9" customWidth="1"/>
    <col min="1510" max="1510" width="14.5703125" style="9" bestFit="1" customWidth="1"/>
    <col min="1511" max="1511" width="13.5703125" style="9" bestFit="1" customWidth="1"/>
    <col min="1512" max="1512" width="15.7109375" style="9" bestFit="1" customWidth="1"/>
    <col min="1513" max="1513" width="15.7109375" style="9" customWidth="1"/>
    <col min="1514" max="1524" width="15.28515625" style="9" customWidth="1"/>
    <col min="1525" max="1525" width="10.7109375" style="9" customWidth="1"/>
    <col min="1526" max="1526" width="29.140625" style="9" customWidth="1"/>
    <col min="1527" max="1527" width="17.140625" style="9" customWidth="1"/>
    <col min="1528" max="1528" width="9" style="9" customWidth="1"/>
    <col min="1529" max="1537" width="10.5703125" style="9" customWidth="1"/>
    <col min="1538" max="1761" width="9.140625" style="9"/>
    <col min="1762" max="1762" width="5.5703125" style="9" customWidth="1"/>
    <col min="1763" max="1763" width="52.5703125" style="9" customWidth="1"/>
    <col min="1764" max="1764" width="17.28515625" style="9" customWidth="1"/>
    <col min="1765" max="1765" width="14.7109375" style="9" customWidth="1"/>
    <col min="1766" max="1766" width="14.5703125" style="9" bestFit="1" customWidth="1"/>
    <col min="1767" max="1767" width="13.5703125" style="9" bestFit="1" customWidth="1"/>
    <col min="1768" max="1768" width="15.7109375" style="9" bestFit="1" customWidth="1"/>
    <col min="1769" max="1769" width="15.7109375" style="9" customWidth="1"/>
    <col min="1770" max="1780" width="15.28515625" style="9" customWidth="1"/>
    <col min="1781" max="1781" width="10.7109375" style="9" customWidth="1"/>
    <col min="1782" max="1782" width="29.140625" style="9" customWidth="1"/>
    <col min="1783" max="1783" width="17.140625" style="9" customWidth="1"/>
    <col min="1784" max="1784" width="9" style="9" customWidth="1"/>
    <col min="1785" max="1793" width="10.5703125" style="9" customWidth="1"/>
    <col min="1794" max="2017" width="9.140625" style="9"/>
    <col min="2018" max="2018" width="5.5703125" style="9" customWidth="1"/>
    <col min="2019" max="2019" width="52.5703125" style="9" customWidth="1"/>
    <col min="2020" max="2020" width="17.28515625" style="9" customWidth="1"/>
    <col min="2021" max="2021" width="14.7109375" style="9" customWidth="1"/>
    <col min="2022" max="2022" width="14.5703125" style="9" bestFit="1" customWidth="1"/>
    <col min="2023" max="2023" width="13.5703125" style="9" bestFit="1" customWidth="1"/>
    <col min="2024" max="2024" width="15.7109375" style="9" bestFit="1" customWidth="1"/>
    <col min="2025" max="2025" width="15.7109375" style="9" customWidth="1"/>
    <col min="2026" max="2036" width="15.28515625" style="9" customWidth="1"/>
    <col min="2037" max="2037" width="10.7109375" style="9" customWidth="1"/>
    <col min="2038" max="2038" width="29.140625" style="9" customWidth="1"/>
    <col min="2039" max="2039" width="17.140625" style="9" customWidth="1"/>
    <col min="2040" max="2040" width="9" style="9" customWidth="1"/>
    <col min="2041" max="2049" width="10.5703125" style="9" customWidth="1"/>
    <col min="2050" max="2273" width="9.140625" style="9"/>
    <col min="2274" max="2274" width="5.5703125" style="9" customWidth="1"/>
    <col min="2275" max="2275" width="52.5703125" style="9" customWidth="1"/>
    <col min="2276" max="2276" width="17.28515625" style="9" customWidth="1"/>
    <col min="2277" max="2277" width="14.7109375" style="9" customWidth="1"/>
    <col min="2278" max="2278" width="14.5703125" style="9" bestFit="1" customWidth="1"/>
    <col min="2279" max="2279" width="13.5703125" style="9" bestFit="1" customWidth="1"/>
    <col min="2280" max="2280" width="15.7109375" style="9" bestFit="1" customWidth="1"/>
    <col min="2281" max="2281" width="15.7109375" style="9" customWidth="1"/>
    <col min="2282" max="2292" width="15.28515625" style="9" customWidth="1"/>
    <col min="2293" max="2293" width="10.7109375" style="9" customWidth="1"/>
    <col min="2294" max="2294" width="29.140625" style="9" customWidth="1"/>
    <col min="2295" max="2295" width="17.140625" style="9" customWidth="1"/>
    <col min="2296" max="2296" width="9" style="9" customWidth="1"/>
    <col min="2297" max="2305" width="10.5703125" style="9" customWidth="1"/>
    <col min="2306" max="2529" width="9.140625" style="9"/>
    <col min="2530" max="2530" width="5.5703125" style="9" customWidth="1"/>
    <col min="2531" max="2531" width="52.5703125" style="9" customWidth="1"/>
    <col min="2532" max="2532" width="17.28515625" style="9" customWidth="1"/>
    <col min="2533" max="2533" width="14.7109375" style="9" customWidth="1"/>
    <col min="2534" max="2534" width="14.5703125" style="9" bestFit="1" customWidth="1"/>
    <col min="2535" max="2535" width="13.5703125" style="9" bestFit="1" customWidth="1"/>
    <col min="2536" max="2536" width="15.7109375" style="9" bestFit="1" customWidth="1"/>
    <col min="2537" max="2537" width="15.7109375" style="9" customWidth="1"/>
    <col min="2538" max="2548" width="15.28515625" style="9" customWidth="1"/>
    <col min="2549" max="2549" width="10.7109375" style="9" customWidth="1"/>
    <col min="2550" max="2550" width="29.140625" style="9" customWidth="1"/>
    <col min="2551" max="2551" width="17.140625" style="9" customWidth="1"/>
    <col min="2552" max="2552" width="9" style="9" customWidth="1"/>
    <col min="2553" max="2561" width="10.5703125" style="9" customWidth="1"/>
    <col min="2562" max="2785" width="9.140625" style="9"/>
    <col min="2786" max="2786" width="5.5703125" style="9" customWidth="1"/>
    <col min="2787" max="2787" width="52.5703125" style="9" customWidth="1"/>
    <col min="2788" max="2788" width="17.28515625" style="9" customWidth="1"/>
    <col min="2789" max="2789" width="14.7109375" style="9" customWidth="1"/>
    <col min="2790" max="2790" width="14.5703125" style="9" bestFit="1" customWidth="1"/>
    <col min="2791" max="2791" width="13.5703125" style="9" bestFit="1" customWidth="1"/>
    <col min="2792" max="2792" width="15.7109375" style="9" bestFit="1" customWidth="1"/>
    <col min="2793" max="2793" width="15.7109375" style="9" customWidth="1"/>
    <col min="2794" max="2804" width="15.28515625" style="9" customWidth="1"/>
    <col min="2805" max="2805" width="10.7109375" style="9" customWidth="1"/>
    <col min="2806" max="2806" width="29.140625" style="9" customWidth="1"/>
    <col min="2807" max="2807" width="17.140625" style="9" customWidth="1"/>
    <col min="2808" max="2808" width="9" style="9" customWidth="1"/>
    <col min="2809" max="2817" width="10.5703125" style="9" customWidth="1"/>
    <col min="2818" max="3041" width="9.140625" style="9"/>
    <col min="3042" max="3042" width="5.5703125" style="9" customWidth="1"/>
    <col min="3043" max="3043" width="52.5703125" style="9" customWidth="1"/>
    <col min="3044" max="3044" width="17.28515625" style="9" customWidth="1"/>
    <col min="3045" max="3045" width="14.7109375" style="9" customWidth="1"/>
    <col min="3046" max="3046" width="14.5703125" style="9" bestFit="1" customWidth="1"/>
    <col min="3047" max="3047" width="13.5703125" style="9" bestFit="1" customWidth="1"/>
    <col min="3048" max="3048" width="15.7109375" style="9" bestFit="1" customWidth="1"/>
    <col min="3049" max="3049" width="15.7109375" style="9" customWidth="1"/>
    <col min="3050" max="3060" width="15.28515625" style="9" customWidth="1"/>
    <col min="3061" max="3061" width="10.7109375" style="9" customWidth="1"/>
    <col min="3062" max="3062" width="29.140625" style="9" customWidth="1"/>
    <col min="3063" max="3063" width="17.140625" style="9" customWidth="1"/>
    <col min="3064" max="3064" width="9" style="9" customWidth="1"/>
    <col min="3065" max="3073" width="10.5703125" style="9" customWidth="1"/>
    <col min="3074" max="3297" width="9.140625" style="9"/>
    <col min="3298" max="3298" width="5.5703125" style="9" customWidth="1"/>
    <col min="3299" max="3299" width="52.5703125" style="9" customWidth="1"/>
    <col min="3300" max="3300" width="17.28515625" style="9" customWidth="1"/>
    <col min="3301" max="3301" width="14.7109375" style="9" customWidth="1"/>
    <col min="3302" max="3302" width="14.5703125" style="9" bestFit="1" customWidth="1"/>
    <col min="3303" max="3303" width="13.5703125" style="9" bestFit="1" customWidth="1"/>
    <col min="3304" max="3304" width="15.7109375" style="9" bestFit="1" customWidth="1"/>
    <col min="3305" max="3305" width="15.7109375" style="9" customWidth="1"/>
    <col min="3306" max="3316" width="15.28515625" style="9" customWidth="1"/>
    <col min="3317" max="3317" width="10.7109375" style="9" customWidth="1"/>
    <col min="3318" max="3318" width="29.140625" style="9" customWidth="1"/>
    <col min="3319" max="3319" width="17.140625" style="9" customWidth="1"/>
    <col min="3320" max="3320" width="9" style="9" customWidth="1"/>
    <col min="3321" max="3329" width="10.5703125" style="9" customWidth="1"/>
    <col min="3330" max="3553" width="9.140625" style="9"/>
    <col min="3554" max="3554" width="5.5703125" style="9" customWidth="1"/>
    <col min="3555" max="3555" width="52.5703125" style="9" customWidth="1"/>
    <col min="3556" max="3556" width="17.28515625" style="9" customWidth="1"/>
    <col min="3557" max="3557" width="14.7109375" style="9" customWidth="1"/>
    <col min="3558" max="3558" width="14.5703125" style="9" bestFit="1" customWidth="1"/>
    <col min="3559" max="3559" width="13.5703125" style="9" bestFit="1" customWidth="1"/>
    <col min="3560" max="3560" width="15.7109375" style="9" bestFit="1" customWidth="1"/>
    <col min="3561" max="3561" width="15.7109375" style="9" customWidth="1"/>
    <col min="3562" max="3572" width="15.28515625" style="9" customWidth="1"/>
    <col min="3573" max="3573" width="10.7109375" style="9" customWidth="1"/>
    <col min="3574" max="3574" width="29.140625" style="9" customWidth="1"/>
    <col min="3575" max="3575" width="17.140625" style="9" customWidth="1"/>
    <col min="3576" max="3576" width="9" style="9" customWidth="1"/>
    <col min="3577" max="3585" width="10.5703125" style="9" customWidth="1"/>
    <col min="3586" max="3809" width="9.140625" style="9"/>
    <col min="3810" max="3810" width="5.5703125" style="9" customWidth="1"/>
    <col min="3811" max="3811" width="52.5703125" style="9" customWidth="1"/>
    <col min="3812" max="3812" width="17.28515625" style="9" customWidth="1"/>
    <col min="3813" max="3813" width="14.7109375" style="9" customWidth="1"/>
    <col min="3814" max="3814" width="14.5703125" style="9" bestFit="1" customWidth="1"/>
    <col min="3815" max="3815" width="13.5703125" style="9" bestFit="1" customWidth="1"/>
    <col min="3816" max="3816" width="15.7109375" style="9" bestFit="1" customWidth="1"/>
    <col min="3817" max="3817" width="15.7109375" style="9" customWidth="1"/>
    <col min="3818" max="3828" width="15.28515625" style="9" customWidth="1"/>
    <col min="3829" max="3829" width="10.7109375" style="9" customWidth="1"/>
    <col min="3830" max="3830" width="29.140625" style="9" customWidth="1"/>
    <col min="3831" max="3831" width="17.140625" style="9" customWidth="1"/>
    <col min="3832" max="3832" width="9" style="9" customWidth="1"/>
    <col min="3833" max="3841" width="10.5703125" style="9" customWidth="1"/>
    <col min="3842" max="4065" width="9.140625" style="9"/>
    <col min="4066" max="4066" width="5.5703125" style="9" customWidth="1"/>
    <col min="4067" max="4067" width="52.5703125" style="9" customWidth="1"/>
    <col min="4068" max="4068" width="17.28515625" style="9" customWidth="1"/>
    <col min="4069" max="4069" width="14.7109375" style="9" customWidth="1"/>
    <col min="4070" max="4070" width="14.5703125" style="9" bestFit="1" customWidth="1"/>
    <col min="4071" max="4071" width="13.5703125" style="9" bestFit="1" customWidth="1"/>
    <col min="4072" max="4072" width="15.7109375" style="9" bestFit="1" customWidth="1"/>
    <col min="4073" max="4073" width="15.7109375" style="9" customWidth="1"/>
    <col min="4074" max="4084" width="15.28515625" style="9" customWidth="1"/>
    <col min="4085" max="4085" width="10.7109375" style="9" customWidth="1"/>
    <col min="4086" max="4086" width="29.140625" style="9" customWidth="1"/>
    <col min="4087" max="4087" width="17.140625" style="9" customWidth="1"/>
    <col min="4088" max="4088" width="9" style="9" customWidth="1"/>
    <col min="4089" max="4097" width="10.5703125" style="9" customWidth="1"/>
    <col min="4098" max="4321" width="9.140625" style="9"/>
    <col min="4322" max="4322" width="5.5703125" style="9" customWidth="1"/>
    <col min="4323" max="4323" width="52.5703125" style="9" customWidth="1"/>
    <col min="4324" max="4324" width="17.28515625" style="9" customWidth="1"/>
    <col min="4325" max="4325" width="14.7109375" style="9" customWidth="1"/>
    <col min="4326" max="4326" width="14.5703125" style="9" bestFit="1" customWidth="1"/>
    <col min="4327" max="4327" width="13.5703125" style="9" bestFit="1" customWidth="1"/>
    <col min="4328" max="4328" width="15.7109375" style="9" bestFit="1" customWidth="1"/>
    <col min="4329" max="4329" width="15.7109375" style="9" customWidth="1"/>
    <col min="4330" max="4340" width="15.28515625" style="9" customWidth="1"/>
    <col min="4341" max="4341" width="10.7109375" style="9" customWidth="1"/>
    <col min="4342" max="4342" width="29.140625" style="9" customWidth="1"/>
    <col min="4343" max="4343" width="17.140625" style="9" customWidth="1"/>
    <col min="4344" max="4344" width="9" style="9" customWidth="1"/>
    <col min="4345" max="4353" width="10.5703125" style="9" customWidth="1"/>
    <col min="4354" max="4577" width="9.140625" style="9"/>
    <col min="4578" max="4578" width="5.5703125" style="9" customWidth="1"/>
    <col min="4579" max="4579" width="52.5703125" style="9" customWidth="1"/>
    <col min="4580" max="4580" width="17.28515625" style="9" customWidth="1"/>
    <col min="4581" max="4581" width="14.7109375" style="9" customWidth="1"/>
    <col min="4582" max="4582" width="14.5703125" style="9" bestFit="1" customWidth="1"/>
    <col min="4583" max="4583" width="13.5703125" style="9" bestFit="1" customWidth="1"/>
    <col min="4584" max="4584" width="15.7109375" style="9" bestFit="1" customWidth="1"/>
    <col min="4585" max="4585" width="15.7109375" style="9" customWidth="1"/>
    <col min="4586" max="4596" width="15.28515625" style="9" customWidth="1"/>
    <col min="4597" max="4597" width="10.7109375" style="9" customWidth="1"/>
    <col min="4598" max="4598" width="29.140625" style="9" customWidth="1"/>
    <col min="4599" max="4599" width="17.140625" style="9" customWidth="1"/>
    <col min="4600" max="4600" width="9" style="9" customWidth="1"/>
    <col min="4601" max="4609" width="10.5703125" style="9" customWidth="1"/>
    <col min="4610" max="4833" width="9.140625" style="9"/>
    <col min="4834" max="4834" width="5.5703125" style="9" customWidth="1"/>
    <col min="4835" max="4835" width="52.5703125" style="9" customWidth="1"/>
    <col min="4836" max="4836" width="17.28515625" style="9" customWidth="1"/>
    <col min="4837" max="4837" width="14.7109375" style="9" customWidth="1"/>
    <col min="4838" max="4838" width="14.5703125" style="9" bestFit="1" customWidth="1"/>
    <col min="4839" max="4839" width="13.5703125" style="9" bestFit="1" customWidth="1"/>
    <col min="4840" max="4840" width="15.7109375" style="9" bestFit="1" customWidth="1"/>
    <col min="4841" max="4841" width="15.7109375" style="9" customWidth="1"/>
    <col min="4842" max="4852" width="15.28515625" style="9" customWidth="1"/>
    <col min="4853" max="4853" width="10.7109375" style="9" customWidth="1"/>
    <col min="4854" max="4854" width="29.140625" style="9" customWidth="1"/>
    <col min="4855" max="4855" width="17.140625" style="9" customWidth="1"/>
    <col min="4856" max="4856" width="9" style="9" customWidth="1"/>
    <col min="4857" max="4865" width="10.5703125" style="9" customWidth="1"/>
    <col min="4866" max="5089" width="9.140625" style="9"/>
    <col min="5090" max="5090" width="5.5703125" style="9" customWidth="1"/>
    <col min="5091" max="5091" width="52.5703125" style="9" customWidth="1"/>
    <col min="5092" max="5092" width="17.28515625" style="9" customWidth="1"/>
    <col min="5093" max="5093" width="14.7109375" style="9" customWidth="1"/>
    <col min="5094" max="5094" width="14.5703125" style="9" bestFit="1" customWidth="1"/>
    <col min="5095" max="5095" width="13.5703125" style="9" bestFit="1" customWidth="1"/>
    <col min="5096" max="5096" width="15.7109375" style="9" bestFit="1" customWidth="1"/>
    <col min="5097" max="5097" width="15.7109375" style="9" customWidth="1"/>
    <col min="5098" max="5108" width="15.28515625" style="9" customWidth="1"/>
    <col min="5109" max="5109" width="10.7109375" style="9" customWidth="1"/>
    <col min="5110" max="5110" width="29.140625" style="9" customWidth="1"/>
    <col min="5111" max="5111" width="17.140625" style="9" customWidth="1"/>
    <col min="5112" max="5112" width="9" style="9" customWidth="1"/>
    <col min="5113" max="5121" width="10.5703125" style="9" customWidth="1"/>
    <col min="5122" max="5345" width="9.140625" style="9"/>
    <col min="5346" max="5346" width="5.5703125" style="9" customWidth="1"/>
    <col min="5347" max="5347" width="52.5703125" style="9" customWidth="1"/>
    <col min="5348" max="5348" width="17.28515625" style="9" customWidth="1"/>
    <col min="5349" max="5349" width="14.7109375" style="9" customWidth="1"/>
    <col min="5350" max="5350" width="14.5703125" style="9" bestFit="1" customWidth="1"/>
    <col min="5351" max="5351" width="13.5703125" style="9" bestFit="1" customWidth="1"/>
    <col min="5352" max="5352" width="15.7109375" style="9" bestFit="1" customWidth="1"/>
    <col min="5353" max="5353" width="15.7109375" style="9" customWidth="1"/>
    <col min="5354" max="5364" width="15.28515625" style="9" customWidth="1"/>
    <col min="5365" max="5365" width="10.7109375" style="9" customWidth="1"/>
    <col min="5366" max="5366" width="29.140625" style="9" customWidth="1"/>
    <col min="5367" max="5367" width="17.140625" style="9" customWidth="1"/>
    <col min="5368" max="5368" width="9" style="9" customWidth="1"/>
    <col min="5369" max="5377" width="10.5703125" style="9" customWidth="1"/>
    <col min="5378" max="5601" width="9.140625" style="9"/>
    <col min="5602" max="5602" width="5.5703125" style="9" customWidth="1"/>
    <col min="5603" max="5603" width="52.5703125" style="9" customWidth="1"/>
    <col min="5604" max="5604" width="17.28515625" style="9" customWidth="1"/>
    <col min="5605" max="5605" width="14.7109375" style="9" customWidth="1"/>
    <col min="5606" max="5606" width="14.5703125" style="9" bestFit="1" customWidth="1"/>
    <col min="5607" max="5607" width="13.5703125" style="9" bestFit="1" customWidth="1"/>
    <col min="5608" max="5608" width="15.7109375" style="9" bestFit="1" customWidth="1"/>
    <col min="5609" max="5609" width="15.7109375" style="9" customWidth="1"/>
    <col min="5610" max="5620" width="15.28515625" style="9" customWidth="1"/>
    <col min="5621" max="5621" width="10.7109375" style="9" customWidth="1"/>
    <col min="5622" max="5622" width="29.140625" style="9" customWidth="1"/>
    <col min="5623" max="5623" width="17.140625" style="9" customWidth="1"/>
    <col min="5624" max="5624" width="9" style="9" customWidth="1"/>
    <col min="5625" max="5633" width="10.5703125" style="9" customWidth="1"/>
    <col min="5634" max="5857" width="9.140625" style="9"/>
    <col min="5858" max="5858" width="5.5703125" style="9" customWidth="1"/>
    <col min="5859" max="5859" width="52.5703125" style="9" customWidth="1"/>
    <col min="5860" max="5860" width="17.28515625" style="9" customWidth="1"/>
    <col min="5861" max="5861" width="14.7109375" style="9" customWidth="1"/>
    <col min="5862" max="5862" width="14.5703125" style="9" bestFit="1" customWidth="1"/>
    <col min="5863" max="5863" width="13.5703125" style="9" bestFit="1" customWidth="1"/>
    <col min="5864" max="5864" width="15.7109375" style="9" bestFit="1" customWidth="1"/>
    <col min="5865" max="5865" width="15.7109375" style="9" customWidth="1"/>
    <col min="5866" max="5876" width="15.28515625" style="9" customWidth="1"/>
    <col min="5877" max="5877" width="10.7109375" style="9" customWidth="1"/>
    <col min="5878" max="5878" width="29.140625" style="9" customWidth="1"/>
    <col min="5879" max="5879" width="17.140625" style="9" customWidth="1"/>
    <col min="5880" max="5880" width="9" style="9" customWidth="1"/>
    <col min="5881" max="5889" width="10.5703125" style="9" customWidth="1"/>
    <col min="5890" max="6113" width="9.140625" style="9"/>
    <col min="6114" max="6114" width="5.5703125" style="9" customWidth="1"/>
    <col min="6115" max="6115" width="52.5703125" style="9" customWidth="1"/>
    <col min="6116" max="6116" width="17.28515625" style="9" customWidth="1"/>
    <col min="6117" max="6117" width="14.7109375" style="9" customWidth="1"/>
    <col min="6118" max="6118" width="14.5703125" style="9" bestFit="1" customWidth="1"/>
    <col min="6119" max="6119" width="13.5703125" style="9" bestFit="1" customWidth="1"/>
    <col min="6120" max="6120" width="15.7109375" style="9" bestFit="1" customWidth="1"/>
    <col min="6121" max="6121" width="15.7109375" style="9" customWidth="1"/>
    <col min="6122" max="6132" width="15.28515625" style="9" customWidth="1"/>
    <col min="6133" max="6133" width="10.7109375" style="9" customWidth="1"/>
    <col min="6134" max="6134" width="29.140625" style="9" customWidth="1"/>
    <col min="6135" max="6135" width="17.140625" style="9" customWidth="1"/>
    <col min="6136" max="6136" width="9" style="9" customWidth="1"/>
    <col min="6137" max="6145" width="10.5703125" style="9" customWidth="1"/>
    <col min="6146" max="6369" width="9.140625" style="9"/>
    <col min="6370" max="6370" width="5.5703125" style="9" customWidth="1"/>
    <col min="6371" max="6371" width="52.5703125" style="9" customWidth="1"/>
    <col min="6372" max="6372" width="17.28515625" style="9" customWidth="1"/>
    <col min="6373" max="6373" width="14.7109375" style="9" customWidth="1"/>
    <col min="6374" max="6374" width="14.5703125" style="9" bestFit="1" customWidth="1"/>
    <col min="6375" max="6375" width="13.5703125" style="9" bestFit="1" customWidth="1"/>
    <col min="6376" max="6376" width="15.7109375" style="9" bestFit="1" customWidth="1"/>
    <col min="6377" max="6377" width="15.7109375" style="9" customWidth="1"/>
    <col min="6378" max="6388" width="15.28515625" style="9" customWidth="1"/>
    <col min="6389" max="6389" width="10.7109375" style="9" customWidth="1"/>
    <col min="6390" max="6390" width="29.140625" style="9" customWidth="1"/>
    <col min="6391" max="6391" width="17.140625" style="9" customWidth="1"/>
    <col min="6392" max="6392" width="9" style="9" customWidth="1"/>
    <col min="6393" max="6401" width="10.5703125" style="9" customWidth="1"/>
    <col min="6402" max="6625" width="9.140625" style="9"/>
    <col min="6626" max="6626" width="5.5703125" style="9" customWidth="1"/>
    <col min="6627" max="6627" width="52.5703125" style="9" customWidth="1"/>
    <col min="6628" max="6628" width="17.28515625" style="9" customWidth="1"/>
    <col min="6629" max="6629" width="14.7109375" style="9" customWidth="1"/>
    <col min="6630" max="6630" width="14.5703125" style="9" bestFit="1" customWidth="1"/>
    <col min="6631" max="6631" width="13.5703125" style="9" bestFit="1" customWidth="1"/>
    <col min="6632" max="6632" width="15.7109375" style="9" bestFit="1" customWidth="1"/>
    <col min="6633" max="6633" width="15.7109375" style="9" customWidth="1"/>
    <col min="6634" max="6644" width="15.28515625" style="9" customWidth="1"/>
    <col min="6645" max="6645" width="10.7109375" style="9" customWidth="1"/>
    <col min="6646" max="6646" width="29.140625" style="9" customWidth="1"/>
    <col min="6647" max="6647" width="17.140625" style="9" customWidth="1"/>
    <col min="6648" max="6648" width="9" style="9" customWidth="1"/>
    <col min="6649" max="6657" width="10.5703125" style="9" customWidth="1"/>
    <col min="6658" max="6881" width="9.140625" style="9"/>
    <col min="6882" max="6882" width="5.5703125" style="9" customWidth="1"/>
    <col min="6883" max="6883" width="52.5703125" style="9" customWidth="1"/>
    <col min="6884" max="6884" width="17.28515625" style="9" customWidth="1"/>
    <col min="6885" max="6885" width="14.7109375" style="9" customWidth="1"/>
    <col min="6886" max="6886" width="14.5703125" style="9" bestFit="1" customWidth="1"/>
    <col min="6887" max="6887" width="13.5703125" style="9" bestFit="1" customWidth="1"/>
    <col min="6888" max="6888" width="15.7109375" style="9" bestFit="1" customWidth="1"/>
    <col min="6889" max="6889" width="15.7109375" style="9" customWidth="1"/>
    <col min="6890" max="6900" width="15.28515625" style="9" customWidth="1"/>
    <col min="6901" max="6901" width="10.7109375" style="9" customWidth="1"/>
    <col min="6902" max="6902" width="29.140625" style="9" customWidth="1"/>
    <col min="6903" max="6903" width="17.140625" style="9" customWidth="1"/>
    <col min="6904" max="6904" width="9" style="9" customWidth="1"/>
    <col min="6905" max="6913" width="10.5703125" style="9" customWidth="1"/>
    <col min="6914" max="7137" width="9.140625" style="9"/>
    <col min="7138" max="7138" width="5.5703125" style="9" customWidth="1"/>
    <col min="7139" max="7139" width="52.5703125" style="9" customWidth="1"/>
    <col min="7140" max="7140" width="17.28515625" style="9" customWidth="1"/>
    <col min="7141" max="7141" width="14.7109375" style="9" customWidth="1"/>
    <col min="7142" max="7142" width="14.5703125" style="9" bestFit="1" customWidth="1"/>
    <col min="7143" max="7143" width="13.5703125" style="9" bestFit="1" customWidth="1"/>
    <col min="7144" max="7144" width="15.7109375" style="9" bestFit="1" customWidth="1"/>
    <col min="7145" max="7145" width="15.7109375" style="9" customWidth="1"/>
    <col min="7146" max="7156" width="15.28515625" style="9" customWidth="1"/>
    <col min="7157" max="7157" width="10.7109375" style="9" customWidth="1"/>
    <col min="7158" max="7158" width="29.140625" style="9" customWidth="1"/>
    <col min="7159" max="7159" width="17.140625" style="9" customWidth="1"/>
    <col min="7160" max="7160" width="9" style="9" customWidth="1"/>
    <col min="7161" max="7169" width="10.5703125" style="9" customWidth="1"/>
    <col min="7170" max="7393" width="9.140625" style="9"/>
    <col min="7394" max="7394" width="5.5703125" style="9" customWidth="1"/>
    <col min="7395" max="7395" width="52.5703125" style="9" customWidth="1"/>
    <col min="7396" max="7396" width="17.28515625" style="9" customWidth="1"/>
    <col min="7397" max="7397" width="14.7109375" style="9" customWidth="1"/>
    <col min="7398" max="7398" width="14.5703125" style="9" bestFit="1" customWidth="1"/>
    <col min="7399" max="7399" width="13.5703125" style="9" bestFit="1" customWidth="1"/>
    <col min="7400" max="7400" width="15.7109375" style="9" bestFit="1" customWidth="1"/>
    <col min="7401" max="7401" width="15.7109375" style="9" customWidth="1"/>
    <col min="7402" max="7412" width="15.28515625" style="9" customWidth="1"/>
    <col min="7413" max="7413" width="10.7109375" style="9" customWidth="1"/>
    <col min="7414" max="7414" width="29.140625" style="9" customWidth="1"/>
    <col min="7415" max="7415" width="17.140625" style="9" customWidth="1"/>
    <col min="7416" max="7416" width="9" style="9" customWidth="1"/>
    <col min="7417" max="7425" width="10.5703125" style="9" customWidth="1"/>
    <col min="7426" max="7649" width="9.140625" style="9"/>
    <col min="7650" max="7650" width="5.5703125" style="9" customWidth="1"/>
    <col min="7651" max="7651" width="52.5703125" style="9" customWidth="1"/>
    <col min="7652" max="7652" width="17.28515625" style="9" customWidth="1"/>
    <col min="7653" max="7653" width="14.7109375" style="9" customWidth="1"/>
    <col min="7654" max="7654" width="14.5703125" style="9" bestFit="1" customWidth="1"/>
    <col min="7655" max="7655" width="13.5703125" style="9" bestFit="1" customWidth="1"/>
    <col min="7656" max="7656" width="15.7109375" style="9" bestFit="1" customWidth="1"/>
    <col min="7657" max="7657" width="15.7109375" style="9" customWidth="1"/>
    <col min="7658" max="7668" width="15.28515625" style="9" customWidth="1"/>
    <col min="7669" max="7669" width="10.7109375" style="9" customWidth="1"/>
    <col min="7670" max="7670" width="29.140625" style="9" customWidth="1"/>
    <col min="7671" max="7671" width="17.140625" style="9" customWidth="1"/>
    <col min="7672" max="7672" width="9" style="9" customWidth="1"/>
    <col min="7673" max="7681" width="10.5703125" style="9" customWidth="1"/>
    <col min="7682" max="7905" width="9.140625" style="9"/>
    <col min="7906" max="7906" width="5.5703125" style="9" customWidth="1"/>
    <col min="7907" max="7907" width="52.5703125" style="9" customWidth="1"/>
    <col min="7908" max="7908" width="17.28515625" style="9" customWidth="1"/>
    <col min="7909" max="7909" width="14.7109375" style="9" customWidth="1"/>
    <col min="7910" max="7910" width="14.5703125" style="9" bestFit="1" customWidth="1"/>
    <col min="7911" max="7911" width="13.5703125" style="9" bestFit="1" customWidth="1"/>
    <col min="7912" max="7912" width="15.7109375" style="9" bestFit="1" customWidth="1"/>
    <col min="7913" max="7913" width="15.7109375" style="9" customWidth="1"/>
    <col min="7914" max="7924" width="15.28515625" style="9" customWidth="1"/>
    <col min="7925" max="7925" width="10.7109375" style="9" customWidth="1"/>
    <col min="7926" max="7926" width="29.140625" style="9" customWidth="1"/>
    <col min="7927" max="7927" width="17.140625" style="9" customWidth="1"/>
    <col min="7928" max="7928" width="9" style="9" customWidth="1"/>
    <col min="7929" max="7937" width="10.5703125" style="9" customWidth="1"/>
    <col min="7938" max="8161" width="9.140625" style="9"/>
    <col min="8162" max="8162" width="5.5703125" style="9" customWidth="1"/>
    <col min="8163" max="8163" width="52.5703125" style="9" customWidth="1"/>
    <col min="8164" max="8164" width="17.28515625" style="9" customWidth="1"/>
    <col min="8165" max="8165" width="14.7109375" style="9" customWidth="1"/>
    <col min="8166" max="8166" width="14.5703125" style="9" bestFit="1" customWidth="1"/>
    <col min="8167" max="8167" width="13.5703125" style="9" bestFit="1" customWidth="1"/>
    <col min="8168" max="8168" width="15.7109375" style="9" bestFit="1" customWidth="1"/>
    <col min="8169" max="8169" width="15.7109375" style="9" customWidth="1"/>
    <col min="8170" max="8180" width="15.28515625" style="9" customWidth="1"/>
    <col min="8181" max="8181" width="10.7109375" style="9" customWidth="1"/>
    <col min="8182" max="8182" width="29.140625" style="9" customWidth="1"/>
    <col min="8183" max="8183" width="17.140625" style="9" customWidth="1"/>
    <col min="8184" max="8184" width="9" style="9" customWidth="1"/>
    <col min="8185" max="8193" width="10.5703125" style="9" customWidth="1"/>
    <col min="8194" max="8417" width="9.140625" style="9"/>
    <col min="8418" max="8418" width="5.5703125" style="9" customWidth="1"/>
    <col min="8419" max="8419" width="52.5703125" style="9" customWidth="1"/>
    <col min="8420" max="8420" width="17.28515625" style="9" customWidth="1"/>
    <col min="8421" max="8421" width="14.7109375" style="9" customWidth="1"/>
    <col min="8422" max="8422" width="14.5703125" style="9" bestFit="1" customWidth="1"/>
    <col min="8423" max="8423" width="13.5703125" style="9" bestFit="1" customWidth="1"/>
    <col min="8424" max="8424" width="15.7109375" style="9" bestFit="1" customWidth="1"/>
    <col min="8425" max="8425" width="15.7109375" style="9" customWidth="1"/>
    <col min="8426" max="8436" width="15.28515625" style="9" customWidth="1"/>
    <col min="8437" max="8437" width="10.7109375" style="9" customWidth="1"/>
    <col min="8438" max="8438" width="29.140625" style="9" customWidth="1"/>
    <col min="8439" max="8439" width="17.140625" style="9" customWidth="1"/>
    <col min="8440" max="8440" width="9" style="9" customWidth="1"/>
    <col min="8441" max="8449" width="10.5703125" style="9" customWidth="1"/>
    <col min="8450" max="8673" width="9.140625" style="9"/>
    <col min="8674" max="8674" width="5.5703125" style="9" customWidth="1"/>
    <col min="8675" max="8675" width="52.5703125" style="9" customWidth="1"/>
    <col min="8676" max="8676" width="17.28515625" style="9" customWidth="1"/>
    <col min="8677" max="8677" width="14.7109375" style="9" customWidth="1"/>
    <col min="8678" max="8678" width="14.5703125" style="9" bestFit="1" customWidth="1"/>
    <col min="8679" max="8679" width="13.5703125" style="9" bestFit="1" customWidth="1"/>
    <col min="8680" max="8680" width="15.7109375" style="9" bestFit="1" customWidth="1"/>
    <col min="8681" max="8681" width="15.7109375" style="9" customWidth="1"/>
    <col min="8682" max="8692" width="15.28515625" style="9" customWidth="1"/>
    <col min="8693" max="8693" width="10.7109375" style="9" customWidth="1"/>
    <col min="8694" max="8694" width="29.140625" style="9" customWidth="1"/>
    <col min="8695" max="8695" width="17.140625" style="9" customWidth="1"/>
    <col min="8696" max="8696" width="9" style="9" customWidth="1"/>
    <col min="8697" max="8705" width="10.5703125" style="9" customWidth="1"/>
    <col min="8706" max="8929" width="9.140625" style="9"/>
    <col min="8930" max="8930" width="5.5703125" style="9" customWidth="1"/>
    <col min="8931" max="8931" width="52.5703125" style="9" customWidth="1"/>
    <col min="8932" max="8932" width="17.28515625" style="9" customWidth="1"/>
    <col min="8933" max="8933" width="14.7109375" style="9" customWidth="1"/>
    <col min="8934" max="8934" width="14.5703125" style="9" bestFit="1" customWidth="1"/>
    <col min="8935" max="8935" width="13.5703125" style="9" bestFit="1" customWidth="1"/>
    <col min="8936" max="8936" width="15.7109375" style="9" bestFit="1" customWidth="1"/>
    <col min="8937" max="8937" width="15.7109375" style="9" customWidth="1"/>
    <col min="8938" max="8948" width="15.28515625" style="9" customWidth="1"/>
    <col min="8949" max="8949" width="10.7109375" style="9" customWidth="1"/>
    <col min="8950" max="8950" width="29.140625" style="9" customWidth="1"/>
    <col min="8951" max="8951" width="17.140625" style="9" customWidth="1"/>
    <col min="8952" max="8952" width="9" style="9" customWidth="1"/>
    <col min="8953" max="8961" width="10.5703125" style="9" customWidth="1"/>
    <col min="8962" max="9185" width="9.140625" style="9"/>
    <col min="9186" max="9186" width="5.5703125" style="9" customWidth="1"/>
    <col min="9187" max="9187" width="52.5703125" style="9" customWidth="1"/>
    <col min="9188" max="9188" width="17.28515625" style="9" customWidth="1"/>
    <col min="9189" max="9189" width="14.7109375" style="9" customWidth="1"/>
    <col min="9190" max="9190" width="14.5703125" style="9" bestFit="1" customWidth="1"/>
    <col min="9191" max="9191" width="13.5703125" style="9" bestFit="1" customWidth="1"/>
    <col min="9192" max="9192" width="15.7109375" style="9" bestFit="1" customWidth="1"/>
    <col min="9193" max="9193" width="15.7109375" style="9" customWidth="1"/>
    <col min="9194" max="9204" width="15.28515625" style="9" customWidth="1"/>
    <col min="9205" max="9205" width="10.7109375" style="9" customWidth="1"/>
    <col min="9206" max="9206" width="29.140625" style="9" customWidth="1"/>
    <col min="9207" max="9207" width="17.140625" style="9" customWidth="1"/>
    <col min="9208" max="9208" width="9" style="9" customWidth="1"/>
    <col min="9209" max="9217" width="10.5703125" style="9" customWidth="1"/>
    <col min="9218" max="9441" width="9.140625" style="9"/>
    <col min="9442" max="9442" width="5.5703125" style="9" customWidth="1"/>
    <col min="9443" max="9443" width="52.5703125" style="9" customWidth="1"/>
    <col min="9444" max="9444" width="17.28515625" style="9" customWidth="1"/>
    <col min="9445" max="9445" width="14.7109375" style="9" customWidth="1"/>
    <col min="9446" max="9446" width="14.5703125" style="9" bestFit="1" customWidth="1"/>
    <col min="9447" max="9447" width="13.5703125" style="9" bestFit="1" customWidth="1"/>
    <col min="9448" max="9448" width="15.7109375" style="9" bestFit="1" customWidth="1"/>
    <col min="9449" max="9449" width="15.7109375" style="9" customWidth="1"/>
    <col min="9450" max="9460" width="15.28515625" style="9" customWidth="1"/>
    <col min="9461" max="9461" width="10.7109375" style="9" customWidth="1"/>
    <col min="9462" max="9462" width="29.140625" style="9" customWidth="1"/>
    <col min="9463" max="9463" width="17.140625" style="9" customWidth="1"/>
    <col min="9464" max="9464" width="9" style="9" customWidth="1"/>
    <col min="9465" max="9473" width="10.5703125" style="9" customWidth="1"/>
    <col min="9474" max="9697" width="9.140625" style="9"/>
    <col min="9698" max="9698" width="5.5703125" style="9" customWidth="1"/>
    <col min="9699" max="9699" width="52.5703125" style="9" customWidth="1"/>
    <col min="9700" max="9700" width="17.28515625" style="9" customWidth="1"/>
    <col min="9701" max="9701" width="14.7109375" style="9" customWidth="1"/>
    <col min="9702" max="9702" width="14.5703125" style="9" bestFit="1" customWidth="1"/>
    <col min="9703" max="9703" width="13.5703125" style="9" bestFit="1" customWidth="1"/>
    <col min="9704" max="9704" width="15.7109375" style="9" bestFit="1" customWidth="1"/>
    <col min="9705" max="9705" width="15.7109375" style="9" customWidth="1"/>
    <col min="9706" max="9716" width="15.28515625" style="9" customWidth="1"/>
    <col min="9717" max="9717" width="10.7109375" style="9" customWidth="1"/>
    <col min="9718" max="9718" width="29.140625" style="9" customWidth="1"/>
    <col min="9719" max="9719" width="17.140625" style="9" customWidth="1"/>
    <col min="9720" max="9720" width="9" style="9" customWidth="1"/>
    <col min="9721" max="9729" width="10.5703125" style="9" customWidth="1"/>
    <col min="9730" max="9953" width="9.140625" style="9"/>
    <col min="9954" max="9954" width="5.5703125" style="9" customWidth="1"/>
    <col min="9955" max="9955" width="52.5703125" style="9" customWidth="1"/>
    <col min="9956" max="9956" width="17.28515625" style="9" customWidth="1"/>
    <col min="9957" max="9957" width="14.7109375" style="9" customWidth="1"/>
    <col min="9958" max="9958" width="14.5703125" style="9" bestFit="1" customWidth="1"/>
    <col min="9959" max="9959" width="13.5703125" style="9" bestFit="1" customWidth="1"/>
    <col min="9960" max="9960" width="15.7109375" style="9" bestFit="1" customWidth="1"/>
    <col min="9961" max="9961" width="15.7109375" style="9" customWidth="1"/>
    <col min="9962" max="9972" width="15.28515625" style="9" customWidth="1"/>
    <col min="9973" max="9973" width="10.7109375" style="9" customWidth="1"/>
    <col min="9974" max="9974" width="29.140625" style="9" customWidth="1"/>
    <col min="9975" max="9975" width="17.140625" style="9" customWidth="1"/>
    <col min="9976" max="9976" width="9" style="9" customWidth="1"/>
    <col min="9977" max="9985" width="10.5703125" style="9" customWidth="1"/>
    <col min="9986" max="10209" width="9.140625" style="9"/>
    <col min="10210" max="10210" width="5.5703125" style="9" customWidth="1"/>
    <col min="10211" max="10211" width="52.5703125" style="9" customWidth="1"/>
    <col min="10212" max="10212" width="17.28515625" style="9" customWidth="1"/>
    <col min="10213" max="10213" width="14.7109375" style="9" customWidth="1"/>
    <col min="10214" max="10214" width="14.5703125" style="9" bestFit="1" customWidth="1"/>
    <col min="10215" max="10215" width="13.5703125" style="9" bestFit="1" customWidth="1"/>
    <col min="10216" max="10216" width="15.7109375" style="9" bestFit="1" customWidth="1"/>
    <col min="10217" max="10217" width="15.7109375" style="9" customWidth="1"/>
    <col min="10218" max="10228" width="15.28515625" style="9" customWidth="1"/>
    <col min="10229" max="10229" width="10.7109375" style="9" customWidth="1"/>
    <col min="10230" max="10230" width="29.140625" style="9" customWidth="1"/>
    <col min="10231" max="10231" width="17.140625" style="9" customWidth="1"/>
    <col min="10232" max="10232" width="9" style="9" customWidth="1"/>
    <col min="10233" max="10241" width="10.5703125" style="9" customWidth="1"/>
    <col min="10242" max="10465" width="9.140625" style="9"/>
    <col min="10466" max="10466" width="5.5703125" style="9" customWidth="1"/>
    <col min="10467" max="10467" width="52.5703125" style="9" customWidth="1"/>
    <col min="10468" max="10468" width="17.28515625" style="9" customWidth="1"/>
    <col min="10469" max="10469" width="14.7109375" style="9" customWidth="1"/>
    <col min="10470" max="10470" width="14.5703125" style="9" bestFit="1" customWidth="1"/>
    <col min="10471" max="10471" width="13.5703125" style="9" bestFit="1" customWidth="1"/>
    <col min="10472" max="10472" width="15.7109375" style="9" bestFit="1" customWidth="1"/>
    <col min="10473" max="10473" width="15.7109375" style="9" customWidth="1"/>
    <col min="10474" max="10484" width="15.28515625" style="9" customWidth="1"/>
    <col min="10485" max="10485" width="10.7109375" style="9" customWidth="1"/>
    <col min="10486" max="10486" width="29.140625" style="9" customWidth="1"/>
    <col min="10487" max="10487" width="17.140625" style="9" customWidth="1"/>
    <col min="10488" max="10488" width="9" style="9" customWidth="1"/>
    <col min="10489" max="10497" width="10.5703125" style="9" customWidth="1"/>
    <col min="10498" max="10721" width="9.140625" style="9"/>
    <col min="10722" max="10722" width="5.5703125" style="9" customWidth="1"/>
    <col min="10723" max="10723" width="52.5703125" style="9" customWidth="1"/>
    <col min="10724" max="10724" width="17.28515625" style="9" customWidth="1"/>
    <col min="10725" max="10725" width="14.7109375" style="9" customWidth="1"/>
    <col min="10726" max="10726" width="14.5703125" style="9" bestFit="1" customWidth="1"/>
    <col min="10727" max="10727" width="13.5703125" style="9" bestFit="1" customWidth="1"/>
    <col min="10728" max="10728" width="15.7109375" style="9" bestFit="1" customWidth="1"/>
    <col min="10729" max="10729" width="15.7109375" style="9" customWidth="1"/>
    <col min="10730" max="10740" width="15.28515625" style="9" customWidth="1"/>
    <col min="10741" max="10741" width="10.7109375" style="9" customWidth="1"/>
    <col min="10742" max="10742" width="29.140625" style="9" customWidth="1"/>
    <col min="10743" max="10743" width="17.140625" style="9" customWidth="1"/>
    <col min="10744" max="10744" width="9" style="9" customWidth="1"/>
    <col min="10745" max="10753" width="10.5703125" style="9" customWidth="1"/>
    <col min="10754" max="10977" width="9.140625" style="9"/>
    <col min="10978" max="10978" width="5.5703125" style="9" customWidth="1"/>
    <col min="10979" max="10979" width="52.5703125" style="9" customWidth="1"/>
    <col min="10980" max="10980" width="17.28515625" style="9" customWidth="1"/>
    <col min="10981" max="10981" width="14.7109375" style="9" customWidth="1"/>
    <col min="10982" max="10982" width="14.5703125" style="9" bestFit="1" customWidth="1"/>
    <col min="10983" max="10983" width="13.5703125" style="9" bestFit="1" customWidth="1"/>
    <col min="10984" max="10984" width="15.7109375" style="9" bestFit="1" customWidth="1"/>
    <col min="10985" max="10985" width="15.7109375" style="9" customWidth="1"/>
    <col min="10986" max="10996" width="15.28515625" style="9" customWidth="1"/>
    <col min="10997" max="10997" width="10.7109375" style="9" customWidth="1"/>
    <col min="10998" max="10998" width="29.140625" style="9" customWidth="1"/>
    <col min="10999" max="10999" width="17.140625" style="9" customWidth="1"/>
    <col min="11000" max="11000" width="9" style="9" customWidth="1"/>
    <col min="11001" max="11009" width="10.5703125" style="9" customWidth="1"/>
    <col min="11010" max="11233" width="9.140625" style="9"/>
    <col min="11234" max="11234" width="5.5703125" style="9" customWidth="1"/>
    <col min="11235" max="11235" width="52.5703125" style="9" customWidth="1"/>
    <col min="11236" max="11236" width="17.28515625" style="9" customWidth="1"/>
    <col min="11237" max="11237" width="14.7109375" style="9" customWidth="1"/>
    <col min="11238" max="11238" width="14.5703125" style="9" bestFit="1" customWidth="1"/>
    <col min="11239" max="11239" width="13.5703125" style="9" bestFit="1" customWidth="1"/>
    <col min="11240" max="11240" width="15.7109375" style="9" bestFit="1" customWidth="1"/>
    <col min="11241" max="11241" width="15.7109375" style="9" customWidth="1"/>
    <col min="11242" max="11252" width="15.28515625" style="9" customWidth="1"/>
    <col min="11253" max="11253" width="10.7109375" style="9" customWidth="1"/>
    <col min="11254" max="11254" width="29.140625" style="9" customWidth="1"/>
    <col min="11255" max="11255" width="17.140625" style="9" customWidth="1"/>
    <col min="11256" max="11256" width="9" style="9" customWidth="1"/>
    <col min="11257" max="11265" width="10.5703125" style="9" customWidth="1"/>
    <col min="11266" max="11489" width="9.140625" style="9"/>
    <col min="11490" max="11490" width="5.5703125" style="9" customWidth="1"/>
    <col min="11491" max="11491" width="52.5703125" style="9" customWidth="1"/>
    <col min="11492" max="11492" width="17.28515625" style="9" customWidth="1"/>
    <col min="11493" max="11493" width="14.7109375" style="9" customWidth="1"/>
    <col min="11494" max="11494" width="14.5703125" style="9" bestFit="1" customWidth="1"/>
    <col min="11495" max="11495" width="13.5703125" style="9" bestFit="1" customWidth="1"/>
    <col min="11496" max="11496" width="15.7109375" style="9" bestFit="1" customWidth="1"/>
    <col min="11497" max="11497" width="15.7109375" style="9" customWidth="1"/>
    <col min="11498" max="11508" width="15.28515625" style="9" customWidth="1"/>
    <col min="11509" max="11509" width="10.7109375" style="9" customWidth="1"/>
    <col min="11510" max="11510" width="29.140625" style="9" customWidth="1"/>
    <col min="11511" max="11511" width="17.140625" style="9" customWidth="1"/>
    <col min="11512" max="11512" width="9" style="9" customWidth="1"/>
    <col min="11513" max="11521" width="10.5703125" style="9" customWidth="1"/>
    <col min="11522" max="11745" width="9.140625" style="9"/>
    <col min="11746" max="11746" width="5.5703125" style="9" customWidth="1"/>
    <col min="11747" max="11747" width="52.5703125" style="9" customWidth="1"/>
    <col min="11748" max="11748" width="17.28515625" style="9" customWidth="1"/>
    <col min="11749" max="11749" width="14.7109375" style="9" customWidth="1"/>
    <col min="11750" max="11750" width="14.5703125" style="9" bestFit="1" customWidth="1"/>
    <col min="11751" max="11751" width="13.5703125" style="9" bestFit="1" customWidth="1"/>
    <col min="11752" max="11752" width="15.7109375" style="9" bestFit="1" customWidth="1"/>
    <col min="11753" max="11753" width="15.7109375" style="9" customWidth="1"/>
    <col min="11754" max="11764" width="15.28515625" style="9" customWidth="1"/>
    <col min="11765" max="11765" width="10.7109375" style="9" customWidth="1"/>
    <col min="11766" max="11766" width="29.140625" style="9" customWidth="1"/>
    <col min="11767" max="11767" width="17.140625" style="9" customWidth="1"/>
    <col min="11768" max="11768" width="9" style="9" customWidth="1"/>
    <col min="11769" max="11777" width="10.5703125" style="9" customWidth="1"/>
    <col min="11778" max="12001" width="9.140625" style="9"/>
    <col min="12002" max="12002" width="5.5703125" style="9" customWidth="1"/>
    <col min="12003" max="12003" width="52.5703125" style="9" customWidth="1"/>
    <col min="12004" max="12004" width="17.28515625" style="9" customWidth="1"/>
    <col min="12005" max="12005" width="14.7109375" style="9" customWidth="1"/>
    <col min="12006" max="12006" width="14.5703125" style="9" bestFit="1" customWidth="1"/>
    <col min="12007" max="12007" width="13.5703125" style="9" bestFit="1" customWidth="1"/>
    <col min="12008" max="12008" width="15.7109375" style="9" bestFit="1" customWidth="1"/>
    <col min="12009" max="12009" width="15.7109375" style="9" customWidth="1"/>
    <col min="12010" max="12020" width="15.28515625" style="9" customWidth="1"/>
    <col min="12021" max="12021" width="10.7109375" style="9" customWidth="1"/>
    <col min="12022" max="12022" width="29.140625" style="9" customWidth="1"/>
    <col min="12023" max="12023" width="17.140625" style="9" customWidth="1"/>
    <col min="12024" max="12024" width="9" style="9" customWidth="1"/>
    <col min="12025" max="12033" width="10.5703125" style="9" customWidth="1"/>
    <col min="12034" max="12257" width="9.140625" style="9"/>
    <col min="12258" max="12258" width="5.5703125" style="9" customWidth="1"/>
    <col min="12259" max="12259" width="52.5703125" style="9" customWidth="1"/>
    <col min="12260" max="12260" width="17.28515625" style="9" customWidth="1"/>
    <col min="12261" max="12261" width="14.7109375" style="9" customWidth="1"/>
    <col min="12262" max="12262" width="14.5703125" style="9" bestFit="1" customWidth="1"/>
    <col min="12263" max="12263" width="13.5703125" style="9" bestFit="1" customWidth="1"/>
    <col min="12264" max="12264" width="15.7109375" style="9" bestFit="1" customWidth="1"/>
    <col min="12265" max="12265" width="15.7109375" style="9" customWidth="1"/>
    <col min="12266" max="12276" width="15.28515625" style="9" customWidth="1"/>
    <col min="12277" max="12277" width="10.7109375" style="9" customWidth="1"/>
    <col min="12278" max="12278" width="29.140625" style="9" customWidth="1"/>
    <col min="12279" max="12279" width="17.140625" style="9" customWidth="1"/>
    <col min="12280" max="12280" width="9" style="9" customWidth="1"/>
    <col min="12281" max="12289" width="10.5703125" style="9" customWidth="1"/>
    <col min="12290" max="12513" width="9.140625" style="9"/>
    <col min="12514" max="12514" width="5.5703125" style="9" customWidth="1"/>
    <col min="12515" max="12515" width="52.5703125" style="9" customWidth="1"/>
    <col min="12516" max="12516" width="17.28515625" style="9" customWidth="1"/>
    <col min="12517" max="12517" width="14.7109375" style="9" customWidth="1"/>
    <col min="12518" max="12518" width="14.5703125" style="9" bestFit="1" customWidth="1"/>
    <col min="12519" max="12519" width="13.5703125" style="9" bestFit="1" customWidth="1"/>
    <col min="12520" max="12520" width="15.7109375" style="9" bestFit="1" customWidth="1"/>
    <col min="12521" max="12521" width="15.7109375" style="9" customWidth="1"/>
    <col min="12522" max="12532" width="15.28515625" style="9" customWidth="1"/>
    <col min="12533" max="12533" width="10.7109375" style="9" customWidth="1"/>
    <col min="12534" max="12534" width="29.140625" style="9" customWidth="1"/>
    <col min="12535" max="12535" width="17.140625" style="9" customWidth="1"/>
    <col min="12536" max="12536" width="9" style="9" customWidth="1"/>
    <col min="12537" max="12545" width="10.5703125" style="9" customWidth="1"/>
    <col min="12546" max="12769" width="9.140625" style="9"/>
    <col min="12770" max="12770" width="5.5703125" style="9" customWidth="1"/>
    <col min="12771" max="12771" width="52.5703125" style="9" customWidth="1"/>
    <col min="12772" max="12772" width="17.28515625" style="9" customWidth="1"/>
    <col min="12773" max="12773" width="14.7109375" style="9" customWidth="1"/>
    <col min="12774" max="12774" width="14.5703125" style="9" bestFit="1" customWidth="1"/>
    <col min="12775" max="12775" width="13.5703125" style="9" bestFit="1" customWidth="1"/>
    <col min="12776" max="12776" width="15.7109375" style="9" bestFit="1" customWidth="1"/>
    <col min="12777" max="12777" width="15.7109375" style="9" customWidth="1"/>
    <col min="12778" max="12788" width="15.28515625" style="9" customWidth="1"/>
    <col min="12789" max="12789" width="10.7109375" style="9" customWidth="1"/>
    <col min="12790" max="12790" width="29.140625" style="9" customWidth="1"/>
    <col min="12791" max="12791" width="17.140625" style="9" customWidth="1"/>
    <col min="12792" max="12792" width="9" style="9" customWidth="1"/>
    <col min="12793" max="12801" width="10.5703125" style="9" customWidth="1"/>
    <col min="12802" max="13025" width="9.140625" style="9"/>
    <col min="13026" max="13026" width="5.5703125" style="9" customWidth="1"/>
    <col min="13027" max="13027" width="52.5703125" style="9" customWidth="1"/>
    <col min="13028" max="13028" width="17.28515625" style="9" customWidth="1"/>
    <col min="13029" max="13029" width="14.7109375" style="9" customWidth="1"/>
    <col min="13030" max="13030" width="14.5703125" style="9" bestFit="1" customWidth="1"/>
    <col min="13031" max="13031" width="13.5703125" style="9" bestFit="1" customWidth="1"/>
    <col min="13032" max="13032" width="15.7109375" style="9" bestFit="1" customWidth="1"/>
    <col min="13033" max="13033" width="15.7109375" style="9" customWidth="1"/>
    <col min="13034" max="13044" width="15.28515625" style="9" customWidth="1"/>
    <col min="13045" max="13045" width="10.7109375" style="9" customWidth="1"/>
    <col min="13046" max="13046" width="29.140625" style="9" customWidth="1"/>
    <col min="13047" max="13047" width="17.140625" style="9" customWidth="1"/>
    <col min="13048" max="13048" width="9" style="9" customWidth="1"/>
    <col min="13049" max="13057" width="10.5703125" style="9" customWidth="1"/>
    <col min="13058" max="13281" width="9.140625" style="9"/>
    <col min="13282" max="13282" width="5.5703125" style="9" customWidth="1"/>
    <col min="13283" max="13283" width="52.5703125" style="9" customWidth="1"/>
    <col min="13284" max="13284" width="17.28515625" style="9" customWidth="1"/>
    <col min="13285" max="13285" width="14.7109375" style="9" customWidth="1"/>
    <col min="13286" max="13286" width="14.5703125" style="9" bestFit="1" customWidth="1"/>
    <col min="13287" max="13287" width="13.5703125" style="9" bestFit="1" customWidth="1"/>
    <col min="13288" max="13288" width="15.7109375" style="9" bestFit="1" customWidth="1"/>
    <col min="13289" max="13289" width="15.7109375" style="9" customWidth="1"/>
    <col min="13290" max="13300" width="15.28515625" style="9" customWidth="1"/>
    <col min="13301" max="13301" width="10.7109375" style="9" customWidth="1"/>
    <col min="13302" max="13302" width="29.140625" style="9" customWidth="1"/>
    <col min="13303" max="13303" width="17.140625" style="9" customWidth="1"/>
    <col min="13304" max="13304" width="9" style="9" customWidth="1"/>
    <col min="13305" max="13313" width="10.5703125" style="9" customWidth="1"/>
    <col min="13314" max="13537" width="9.140625" style="9"/>
    <col min="13538" max="13538" width="5.5703125" style="9" customWidth="1"/>
    <col min="13539" max="13539" width="52.5703125" style="9" customWidth="1"/>
    <col min="13540" max="13540" width="17.28515625" style="9" customWidth="1"/>
    <col min="13541" max="13541" width="14.7109375" style="9" customWidth="1"/>
    <col min="13542" max="13542" width="14.5703125" style="9" bestFit="1" customWidth="1"/>
    <col min="13543" max="13543" width="13.5703125" style="9" bestFit="1" customWidth="1"/>
    <col min="13544" max="13544" width="15.7109375" style="9" bestFit="1" customWidth="1"/>
    <col min="13545" max="13545" width="15.7109375" style="9" customWidth="1"/>
    <col min="13546" max="13556" width="15.28515625" style="9" customWidth="1"/>
    <col min="13557" max="13557" width="10.7109375" style="9" customWidth="1"/>
    <col min="13558" max="13558" width="29.140625" style="9" customWidth="1"/>
    <col min="13559" max="13559" width="17.140625" style="9" customWidth="1"/>
    <col min="13560" max="13560" width="9" style="9" customWidth="1"/>
    <col min="13561" max="13569" width="10.5703125" style="9" customWidth="1"/>
    <col min="13570" max="13793" width="9.140625" style="9"/>
    <col min="13794" max="13794" width="5.5703125" style="9" customWidth="1"/>
    <col min="13795" max="13795" width="52.5703125" style="9" customWidth="1"/>
    <col min="13796" max="13796" width="17.28515625" style="9" customWidth="1"/>
    <col min="13797" max="13797" width="14.7109375" style="9" customWidth="1"/>
    <col min="13798" max="13798" width="14.5703125" style="9" bestFit="1" customWidth="1"/>
    <col min="13799" max="13799" width="13.5703125" style="9" bestFit="1" customWidth="1"/>
    <col min="13800" max="13800" width="15.7109375" style="9" bestFit="1" customWidth="1"/>
    <col min="13801" max="13801" width="15.7109375" style="9" customWidth="1"/>
    <col min="13802" max="13812" width="15.28515625" style="9" customWidth="1"/>
    <col min="13813" max="13813" width="10.7109375" style="9" customWidth="1"/>
    <col min="13814" max="13814" width="29.140625" style="9" customWidth="1"/>
    <col min="13815" max="13815" width="17.140625" style="9" customWidth="1"/>
    <col min="13816" max="13816" width="9" style="9" customWidth="1"/>
    <col min="13817" max="13825" width="10.5703125" style="9" customWidth="1"/>
    <col min="13826" max="14049" width="9.140625" style="9"/>
    <col min="14050" max="14050" width="5.5703125" style="9" customWidth="1"/>
    <col min="14051" max="14051" width="52.5703125" style="9" customWidth="1"/>
    <col min="14052" max="14052" width="17.28515625" style="9" customWidth="1"/>
    <col min="14053" max="14053" width="14.7109375" style="9" customWidth="1"/>
    <col min="14054" max="14054" width="14.5703125" style="9" bestFit="1" customWidth="1"/>
    <col min="14055" max="14055" width="13.5703125" style="9" bestFit="1" customWidth="1"/>
    <col min="14056" max="14056" width="15.7109375" style="9" bestFit="1" customWidth="1"/>
    <col min="14057" max="14057" width="15.7109375" style="9" customWidth="1"/>
    <col min="14058" max="14068" width="15.28515625" style="9" customWidth="1"/>
    <col min="14069" max="14069" width="10.7109375" style="9" customWidth="1"/>
    <col min="14070" max="14070" width="29.140625" style="9" customWidth="1"/>
    <col min="14071" max="14071" width="17.140625" style="9" customWidth="1"/>
    <col min="14072" max="14072" width="9" style="9" customWidth="1"/>
    <col min="14073" max="14081" width="10.5703125" style="9" customWidth="1"/>
    <col min="14082" max="14305" width="9.140625" style="9"/>
    <col min="14306" max="14306" width="5.5703125" style="9" customWidth="1"/>
    <col min="14307" max="14307" width="52.5703125" style="9" customWidth="1"/>
    <col min="14308" max="14308" width="17.28515625" style="9" customWidth="1"/>
    <col min="14309" max="14309" width="14.7109375" style="9" customWidth="1"/>
    <col min="14310" max="14310" width="14.5703125" style="9" bestFit="1" customWidth="1"/>
    <col min="14311" max="14311" width="13.5703125" style="9" bestFit="1" customWidth="1"/>
    <col min="14312" max="14312" width="15.7109375" style="9" bestFit="1" customWidth="1"/>
    <col min="14313" max="14313" width="15.7109375" style="9" customWidth="1"/>
    <col min="14314" max="14324" width="15.28515625" style="9" customWidth="1"/>
    <col min="14325" max="14325" width="10.7109375" style="9" customWidth="1"/>
    <col min="14326" max="14326" width="29.140625" style="9" customWidth="1"/>
    <col min="14327" max="14327" width="17.140625" style="9" customWidth="1"/>
    <col min="14328" max="14328" width="9" style="9" customWidth="1"/>
    <col min="14329" max="14337" width="10.5703125" style="9" customWidth="1"/>
    <col min="14338" max="14561" width="9.140625" style="9"/>
    <col min="14562" max="14562" width="5.5703125" style="9" customWidth="1"/>
    <col min="14563" max="14563" width="52.5703125" style="9" customWidth="1"/>
    <col min="14564" max="14564" width="17.28515625" style="9" customWidth="1"/>
    <col min="14565" max="14565" width="14.7109375" style="9" customWidth="1"/>
    <col min="14566" max="14566" width="14.5703125" style="9" bestFit="1" customWidth="1"/>
    <col min="14567" max="14567" width="13.5703125" style="9" bestFit="1" customWidth="1"/>
    <col min="14568" max="14568" width="15.7109375" style="9" bestFit="1" customWidth="1"/>
    <col min="14569" max="14569" width="15.7109375" style="9" customWidth="1"/>
    <col min="14570" max="14580" width="15.28515625" style="9" customWidth="1"/>
    <col min="14581" max="14581" width="10.7109375" style="9" customWidth="1"/>
    <col min="14582" max="14582" width="29.140625" style="9" customWidth="1"/>
    <col min="14583" max="14583" width="17.140625" style="9" customWidth="1"/>
    <col min="14584" max="14584" width="9" style="9" customWidth="1"/>
    <col min="14585" max="14593" width="10.5703125" style="9" customWidth="1"/>
    <col min="14594" max="14817" width="9.140625" style="9"/>
    <col min="14818" max="14818" width="5.5703125" style="9" customWidth="1"/>
    <col min="14819" max="14819" width="52.5703125" style="9" customWidth="1"/>
    <col min="14820" max="14820" width="17.28515625" style="9" customWidth="1"/>
    <col min="14821" max="14821" width="14.7109375" style="9" customWidth="1"/>
    <col min="14822" max="14822" width="14.5703125" style="9" bestFit="1" customWidth="1"/>
    <col min="14823" max="14823" width="13.5703125" style="9" bestFit="1" customWidth="1"/>
    <col min="14824" max="14824" width="15.7109375" style="9" bestFit="1" customWidth="1"/>
    <col min="14825" max="14825" width="15.7109375" style="9" customWidth="1"/>
    <col min="14826" max="14836" width="15.28515625" style="9" customWidth="1"/>
    <col min="14837" max="14837" width="10.7109375" style="9" customWidth="1"/>
    <col min="14838" max="14838" width="29.140625" style="9" customWidth="1"/>
    <col min="14839" max="14839" width="17.140625" style="9" customWidth="1"/>
    <col min="14840" max="14840" width="9" style="9" customWidth="1"/>
    <col min="14841" max="14849" width="10.5703125" style="9" customWidth="1"/>
    <col min="14850" max="15073" width="9.140625" style="9"/>
    <col min="15074" max="15074" width="5.5703125" style="9" customWidth="1"/>
    <col min="15075" max="15075" width="52.5703125" style="9" customWidth="1"/>
    <col min="15076" max="15076" width="17.28515625" style="9" customWidth="1"/>
    <col min="15077" max="15077" width="14.7109375" style="9" customWidth="1"/>
    <col min="15078" max="15078" width="14.5703125" style="9" bestFit="1" customWidth="1"/>
    <col min="15079" max="15079" width="13.5703125" style="9" bestFit="1" customWidth="1"/>
    <col min="15080" max="15080" width="15.7109375" style="9" bestFit="1" customWidth="1"/>
    <col min="15081" max="15081" width="15.7109375" style="9" customWidth="1"/>
    <col min="15082" max="15092" width="15.28515625" style="9" customWidth="1"/>
    <col min="15093" max="15093" width="10.7109375" style="9" customWidth="1"/>
    <col min="15094" max="15094" width="29.140625" style="9" customWidth="1"/>
    <col min="15095" max="15095" width="17.140625" style="9" customWidth="1"/>
    <col min="15096" max="15096" width="9" style="9" customWidth="1"/>
    <col min="15097" max="15105" width="10.5703125" style="9" customWidth="1"/>
    <col min="15106" max="15329" width="9.140625" style="9"/>
    <col min="15330" max="15330" width="5.5703125" style="9" customWidth="1"/>
    <col min="15331" max="15331" width="52.5703125" style="9" customWidth="1"/>
    <col min="15332" max="15332" width="17.28515625" style="9" customWidth="1"/>
    <col min="15333" max="15333" width="14.7109375" style="9" customWidth="1"/>
    <col min="15334" max="15334" width="14.5703125" style="9" bestFit="1" customWidth="1"/>
    <col min="15335" max="15335" width="13.5703125" style="9" bestFit="1" customWidth="1"/>
    <col min="15336" max="15336" width="15.7109375" style="9" bestFit="1" customWidth="1"/>
    <col min="15337" max="15337" width="15.7109375" style="9" customWidth="1"/>
    <col min="15338" max="15348" width="15.28515625" style="9" customWidth="1"/>
    <col min="15349" max="15349" width="10.7109375" style="9" customWidth="1"/>
    <col min="15350" max="15350" width="29.140625" style="9" customWidth="1"/>
    <col min="15351" max="15351" width="17.140625" style="9" customWidth="1"/>
    <col min="15352" max="15352" width="9" style="9" customWidth="1"/>
    <col min="15353" max="15361" width="10.5703125" style="9" customWidth="1"/>
    <col min="15362" max="15585" width="9.140625" style="9"/>
    <col min="15586" max="15586" width="5.5703125" style="9" customWidth="1"/>
    <col min="15587" max="15587" width="52.5703125" style="9" customWidth="1"/>
    <col min="15588" max="15588" width="17.28515625" style="9" customWidth="1"/>
    <col min="15589" max="15589" width="14.7109375" style="9" customWidth="1"/>
    <col min="15590" max="15590" width="14.5703125" style="9" bestFit="1" customWidth="1"/>
    <col min="15591" max="15591" width="13.5703125" style="9" bestFit="1" customWidth="1"/>
    <col min="15592" max="15592" width="15.7109375" style="9" bestFit="1" customWidth="1"/>
    <col min="15593" max="15593" width="15.7109375" style="9" customWidth="1"/>
    <col min="15594" max="15604" width="15.28515625" style="9" customWidth="1"/>
    <col min="15605" max="15605" width="10.7109375" style="9" customWidth="1"/>
    <col min="15606" max="15606" width="29.140625" style="9" customWidth="1"/>
    <col min="15607" max="15607" width="17.140625" style="9" customWidth="1"/>
    <col min="15608" max="15608" width="9" style="9" customWidth="1"/>
    <col min="15609" max="15617" width="10.5703125" style="9" customWidth="1"/>
    <col min="15618" max="15841" width="9.140625" style="9"/>
    <col min="15842" max="15842" width="5.5703125" style="9" customWidth="1"/>
    <col min="15843" max="15843" width="52.5703125" style="9" customWidth="1"/>
    <col min="15844" max="15844" width="17.28515625" style="9" customWidth="1"/>
    <col min="15845" max="15845" width="14.7109375" style="9" customWidth="1"/>
    <col min="15846" max="15846" width="14.5703125" style="9" bestFit="1" customWidth="1"/>
    <col min="15847" max="15847" width="13.5703125" style="9" bestFit="1" customWidth="1"/>
    <col min="15848" max="15848" width="15.7109375" style="9" bestFit="1" customWidth="1"/>
    <col min="15849" max="15849" width="15.7109375" style="9" customWidth="1"/>
    <col min="15850" max="15860" width="15.28515625" style="9" customWidth="1"/>
    <col min="15861" max="15861" width="10.7109375" style="9" customWidth="1"/>
    <col min="15862" max="15862" width="29.140625" style="9" customWidth="1"/>
    <col min="15863" max="15863" width="17.140625" style="9" customWidth="1"/>
    <col min="15864" max="15864" width="9" style="9" customWidth="1"/>
    <col min="15865" max="15873" width="10.5703125" style="9" customWidth="1"/>
    <col min="15874" max="16097" width="9.140625" style="9"/>
    <col min="16098" max="16098" width="5.5703125" style="9" customWidth="1"/>
    <col min="16099" max="16099" width="52.5703125" style="9" customWidth="1"/>
    <col min="16100" max="16100" width="17.28515625" style="9" customWidth="1"/>
    <col min="16101" max="16101" width="14.7109375" style="9" customWidth="1"/>
    <col min="16102" max="16102" width="14.5703125" style="9" bestFit="1" customWidth="1"/>
    <col min="16103" max="16103" width="13.5703125" style="9" bestFit="1" customWidth="1"/>
    <col min="16104" max="16104" width="15.7109375" style="9" bestFit="1" customWidth="1"/>
    <col min="16105" max="16105" width="15.7109375" style="9" customWidth="1"/>
    <col min="16106" max="16116" width="15.28515625" style="9" customWidth="1"/>
    <col min="16117" max="16117" width="10.7109375" style="9" customWidth="1"/>
    <col min="16118" max="16118" width="29.140625" style="9" customWidth="1"/>
    <col min="16119" max="16119" width="17.140625" style="9" customWidth="1"/>
    <col min="16120" max="16120" width="9" style="9" customWidth="1"/>
    <col min="16121" max="16129" width="10.5703125" style="9" customWidth="1"/>
    <col min="16130" max="16384" width="9.140625" style="9"/>
  </cols>
  <sheetData>
    <row r="2" spans="2:8" ht="15.75">
      <c r="B2" s="260" t="s">
        <v>12</v>
      </c>
      <c r="C2" s="258"/>
      <c r="D2" s="258"/>
      <c r="E2" s="258"/>
      <c r="F2" s="258"/>
      <c r="G2" s="258"/>
    </row>
    <row r="3" spans="2:8" ht="16.5" thickBot="1">
      <c r="B3" s="260"/>
      <c r="C3" s="258"/>
      <c r="D3" s="258"/>
      <c r="E3" s="258"/>
      <c r="F3" s="258"/>
      <c r="G3" s="258"/>
    </row>
    <row r="4" spans="2:8">
      <c r="B4" s="280" t="s">
        <v>682</v>
      </c>
      <c r="C4" s="281">
        <v>2021</v>
      </c>
      <c r="D4" s="281">
        <v>2022</v>
      </c>
      <c r="E4" s="281">
        <v>2023</v>
      </c>
      <c r="F4" s="281">
        <v>2024</v>
      </c>
      <c r="G4" s="281">
        <v>2025</v>
      </c>
    </row>
    <row r="5" spans="2:8" ht="15" customHeight="1">
      <c r="B5" s="282" t="s">
        <v>498</v>
      </c>
      <c r="C5" s="292">
        <v>100</v>
      </c>
      <c r="D5" s="292">
        <v>115.75859178541492</v>
      </c>
      <c r="E5" s="292">
        <v>123.72170997485331</v>
      </c>
      <c r="F5" s="293">
        <v>127.40989103101425</v>
      </c>
      <c r="G5" s="293">
        <v>130.092204526404</v>
      </c>
    </row>
    <row r="6" spans="2:8" s="10" customFormat="1" ht="15" customHeight="1">
      <c r="B6" s="282" t="s">
        <v>9</v>
      </c>
      <c r="C6" s="293">
        <v>100</v>
      </c>
      <c r="D6" s="292">
        <v>104.29999999999984</v>
      </c>
      <c r="E6" s="292">
        <v>111.80959999999988</v>
      </c>
      <c r="F6" s="293">
        <v>119.18903359999972</v>
      </c>
      <c r="G6" s="293">
        <v>127.05550981759954</v>
      </c>
    </row>
    <row r="7" spans="2:8" ht="15" customHeight="1" thickBot="1">
      <c r="B7" s="805" t="s">
        <v>8</v>
      </c>
      <c r="C7" s="812">
        <v>100</v>
      </c>
      <c r="D7" s="813">
        <v>100</v>
      </c>
      <c r="E7" s="813">
        <v>100</v>
      </c>
      <c r="F7" s="812">
        <v>100</v>
      </c>
      <c r="G7" s="812">
        <v>100</v>
      </c>
    </row>
    <row r="8" spans="2:8" ht="14.1" customHeight="1">
      <c r="H8" s="11"/>
    </row>
    <row r="9" spans="2:8">
      <c r="B9" s="259" t="str">
        <f>B2</f>
        <v>Vývoj ceny za přístup k hlasové komunikační službě v pevném místě společnosti O2 v porovnání s indexem vývoje inflace a průměrné mzdy</v>
      </c>
    </row>
    <row r="10" spans="2:8">
      <c r="B10" s="13"/>
      <c r="C10" s="12"/>
      <c r="D10" s="12"/>
      <c r="E10" s="12"/>
      <c r="F10" s="12"/>
      <c r="G10" s="15"/>
    </row>
    <row r="16" spans="2:8">
      <c r="H16" s="12"/>
    </row>
    <row r="17" spans="8:9" ht="14.25" customHeight="1"/>
    <row r="18" spans="8:9" ht="38.25" customHeight="1"/>
    <row r="19" spans="8:9">
      <c r="H19" s="14"/>
      <c r="I19" s="14"/>
    </row>
    <row r="20" spans="8:9">
      <c r="H20" s="14"/>
      <c r="I20" s="14"/>
    </row>
    <row r="21" spans="8:9">
      <c r="H21" s="14"/>
      <c r="I21" s="14"/>
    </row>
    <row r="22" spans="8:9">
      <c r="H22" s="14"/>
      <c r="I22" s="14"/>
    </row>
    <row r="23" spans="8:9">
      <c r="H23" s="14"/>
      <c r="I23" s="14"/>
    </row>
    <row r="24" spans="8:9">
      <c r="H24" s="14"/>
      <c r="I24" s="14"/>
    </row>
    <row r="25" spans="8:9">
      <c r="H25" s="14"/>
      <c r="I25" s="14"/>
    </row>
    <row r="26" spans="8:9">
      <c r="H26" s="14"/>
      <c r="I26" s="14"/>
    </row>
    <row r="27" spans="8:9">
      <c r="H27" s="14"/>
      <c r="I27" s="14"/>
    </row>
    <row r="28" spans="8:9">
      <c r="H28" s="14"/>
      <c r="I28" s="14"/>
    </row>
    <row r="29" spans="8:9">
      <c r="H29" s="14"/>
      <c r="I29" s="14"/>
    </row>
    <row r="30" spans="8:9">
      <c r="H30" s="14"/>
      <c r="I30" s="14"/>
    </row>
    <row r="31" spans="8:9">
      <c r="H31" s="14"/>
      <c r="I31" s="14"/>
    </row>
    <row r="32" spans="8:9">
      <c r="H32" s="14"/>
      <c r="I32" s="14"/>
    </row>
    <row r="33" spans="8:9">
      <c r="H33" s="14"/>
      <c r="I33" s="14"/>
    </row>
    <row r="34" spans="8:9">
      <c r="H34" s="14"/>
      <c r="I34" s="14"/>
    </row>
    <row r="35" spans="8:9">
      <c r="H35" s="14"/>
      <c r="I35" s="14"/>
    </row>
    <row r="36" spans="8:9">
      <c r="H36" s="14"/>
      <c r="I36" s="14"/>
    </row>
    <row r="37" spans="8:9">
      <c r="H37" s="14"/>
      <c r="I37" s="14"/>
    </row>
    <row r="38" spans="8:9">
      <c r="H38" s="14"/>
      <c r="I38" s="14"/>
    </row>
    <row r="39" spans="8:9">
      <c r="H39" s="14"/>
      <c r="I39" s="14"/>
    </row>
    <row r="40" spans="8:9">
      <c r="H40" s="14"/>
      <c r="I40" s="14"/>
    </row>
    <row r="41" spans="8:9">
      <c r="H41" s="14"/>
      <c r="I41" s="14"/>
    </row>
    <row r="42" spans="8:9">
      <c r="H42" s="14"/>
      <c r="I42" s="14"/>
    </row>
    <row r="43" spans="8:9">
      <c r="H43" s="14"/>
      <c r="I43" s="14"/>
    </row>
    <row r="44" spans="8:9">
      <c r="H44" s="14"/>
      <c r="I44" s="14"/>
    </row>
    <row r="45" spans="8:9">
      <c r="H45" s="14"/>
      <c r="I45" s="14"/>
    </row>
    <row r="46" spans="8:9">
      <c r="H46" s="14"/>
      <c r="I46" s="14"/>
    </row>
    <row r="47" spans="8:9">
      <c r="H47" s="14"/>
      <c r="I47" s="14"/>
    </row>
    <row r="48" spans="8:9">
      <c r="H48" s="14"/>
      <c r="I48" s="14"/>
    </row>
    <row r="49" spans="8:9">
      <c r="H49" s="14"/>
      <c r="I49" s="14"/>
    </row>
    <row r="50" spans="8:9">
      <c r="H50" s="14"/>
      <c r="I50" s="14"/>
    </row>
    <row r="51" spans="8:9">
      <c r="H51" s="14"/>
      <c r="I51" s="14"/>
    </row>
    <row r="52" spans="8:9">
      <c r="H52" s="14"/>
      <c r="I52" s="14"/>
    </row>
    <row r="53" spans="8:9">
      <c r="H53" s="14"/>
      <c r="I53" s="14"/>
    </row>
    <row r="54" spans="8:9">
      <c r="H54" s="14"/>
      <c r="I54" s="14"/>
    </row>
    <row r="55" spans="8:9">
      <c r="H55" s="14"/>
      <c r="I55" s="14"/>
    </row>
    <row r="56" spans="8:9">
      <c r="H56" s="14"/>
      <c r="I56" s="14"/>
    </row>
    <row r="57" spans="8:9">
      <c r="H57" s="14"/>
      <c r="I57" s="14"/>
    </row>
    <row r="58" spans="8:9">
      <c r="H58" s="14"/>
      <c r="I58" s="14"/>
    </row>
    <row r="59" spans="8:9">
      <c r="H59" s="14"/>
      <c r="I59" s="14"/>
    </row>
    <row r="60" spans="8:9">
      <c r="H60" s="14"/>
      <c r="I60" s="14"/>
    </row>
    <row r="61" spans="8:9">
      <c r="H61" s="14"/>
      <c r="I61" s="14"/>
    </row>
    <row r="62" spans="8:9">
      <c r="H62" s="14"/>
      <c r="I62" s="14"/>
    </row>
    <row r="63" spans="8:9">
      <c r="H63" s="14"/>
      <c r="I63" s="14"/>
    </row>
    <row r="64" spans="8:9">
      <c r="H64" s="14"/>
      <c r="I64" s="14"/>
    </row>
    <row r="65" spans="8:9">
      <c r="H65" s="14"/>
      <c r="I65" s="14"/>
    </row>
    <row r="66" spans="8:9">
      <c r="H66" s="14"/>
      <c r="I66" s="14"/>
    </row>
    <row r="67" spans="8:9">
      <c r="H67" s="14"/>
      <c r="I67" s="14"/>
    </row>
    <row r="68" spans="8:9">
      <c r="H68" s="14"/>
      <c r="I68" s="14"/>
    </row>
    <row r="69" spans="8:9">
      <c r="H69" s="14"/>
      <c r="I69" s="14"/>
    </row>
    <row r="70" spans="8:9">
      <c r="H70" s="14"/>
      <c r="I70" s="14"/>
    </row>
    <row r="71" spans="8:9">
      <c r="H71" s="14"/>
      <c r="I71" s="14"/>
    </row>
    <row r="72" spans="8:9">
      <c r="H72" s="14"/>
      <c r="I72" s="14"/>
    </row>
    <row r="73" spans="8:9">
      <c r="H73" s="14"/>
      <c r="I73" s="14"/>
    </row>
    <row r="74" spans="8:9">
      <c r="H74" s="14"/>
      <c r="I74" s="14"/>
    </row>
    <row r="75" spans="8:9">
      <c r="H75" s="14"/>
      <c r="I75" s="14"/>
    </row>
    <row r="76" spans="8:9">
      <c r="H76" s="14"/>
      <c r="I76" s="14"/>
    </row>
    <row r="77" spans="8:9">
      <c r="H77" s="14"/>
      <c r="I77" s="14"/>
    </row>
    <row r="78" spans="8:9">
      <c r="H78" s="14"/>
      <c r="I78" s="14"/>
    </row>
    <row r="79" spans="8:9">
      <c r="H79" s="14"/>
      <c r="I79" s="14"/>
    </row>
    <row r="80" spans="8:9">
      <c r="H80" s="14"/>
      <c r="I80" s="14"/>
    </row>
    <row r="81" spans="8:9">
      <c r="H81" s="14"/>
      <c r="I81" s="14"/>
    </row>
    <row r="82" spans="8:9">
      <c r="H82" s="14"/>
      <c r="I82" s="14"/>
    </row>
  </sheetData>
  <pageMargins left="0.7" right="0.7" top="0.78740157499999996" bottom="0.78740157499999996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49D8F-F973-4E02-A8E8-E6173A038D10}">
  <dimension ref="B2:I91"/>
  <sheetViews>
    <sheetView showGridLines="0" zoomScaleNormal="100" workbookViewId="0">
      <selection activeCell="B10" sqref="B10"/>
    </sheetView>
  </sheetViews>
  <sheetFormatPr defaultRowHeight="15"/>
  <cols>
    <col min="1" max="1" width="9.140625" style="9"/>
    <col min="2" max="2" width="45.85546875" style="9" customWidth="1"/>
    <col min="3" max="8" width="9.28515625" style="9" customWidth="1"/>
    <col min="9" max="9" width="16.140625" style="9" customWidth="1"/>
    <col min="10" max="13" width="9.140625" style="9"/>
    <col min="14" max="14" width="18.42578125" style="9" customWidth="1"/>
    <col min="15" max="224" width="9.140625" style="9"/>
    <col min="225" max="225" width="5.5703125" style="9" customWidth="1"/>
    <col min="226" max="226" width="52.5703125" style="9" customWidth="1"/>
    <col min="227" max="227" width="17.28515625" style="9" customWidth="1"/>
    <col min="228" max="228" width="14.7109375" style="9" customWidth="1"/>
    <col min="229" max="229" width="14.5703125" style="9" bestFit="1" customWidth="1"/>
    <col min="230" max="230" width="13.5703125" style="9" bestFit="1" customWidth="1"/>
    <col min="231" max="231" width="15.7109375" style="9" bestFit="1" customWidth="1"/>
    <col min="232" max="232" width="15.7109375" style="9" customWidth="1"/>
    <col min="233" max="243" width="15.28515625" style="9" customWidth="1"/>
    <col min="244" max="244" width="10.7109375" style="9" customWidth="1"/>
    <col min="245" max="245" width="29.140625" style="9" customWidth="1"/>
    <col min="246" max="246" width="17.140625" style="9" customWidth="1"/>
    <col min="247" max="247" width="9" style="9" customWidth="1"/>
    <col min="248" max="256" width="10.5703125" style="9" customWidth="1"/>
    <col min="257" max="480" width="9.140625" style="9"/>
    <col min="481" max="481" width="5.5703125" style="9" customWidth="1"/>
    <col min="482" max="482" width="52.5703125" style="9" customWidth="1"/>
    <col min="483" max="483" width="17.28515625" style="9" customWidth="1"/>
    <col min="484" max="484" width="14.7109375" style="9" customWidth="1"/>
    <col min="485" max="485" width="14.5703125" style="9" bestFit="1" customWidth="1"/>
    <col min="486" max="486" width="13.5703125" style="9" bestFit="1" customWidth="1"/>
    <col min="487" max="487" width="15.7109375" style="9" bestFit="1" customWidth="1"/>
    <col min="488" max="488" width="15.7109375" style="9" customWidth="1"/>
    <col min="489" max="499" width="15.28515625" style="9" customWidth="1"/>
    <col min="500" max="500" width="10.7109375" style="9" customWidth="1"/>
    <col min="501" max="501" width="29.140625" style="9" customWidth="1"/>
    <col min="502" max="502" width="17.140625" style="9" customWidth="1"/>
    <col min="503" max="503" width="9" style="9" customWidth="1"/>
    <col min="504" max="512" width="10.5703125" style="9" customWidth="1"/>
    <col min="513" max="736" width="9.140625" style="9"/>
    <col min="737" max="737" width="5.5703125" style="9" customWidth="1"/>
    <col min="738" max="738" width="52.5703125" style="9" customWidth="1"/>
    <col min="739" max="739" width="17.28515625" style="9" customWidth="1"/>
    <col min="740" max="740" width="14.7109375" style="9" customWidth="1"/>
    <col min="741" max="741" width="14.5703125" style="9" bestFit="1" customWidth="1"/>
    <col min="742" max="742" width="13.5703125" style="9" bestFit="1" customWidth="1"/>
    <col min="743" max="743" width="15.7109375" style="9" bestFit="1" customWidth="1"/>
    <col min="744" max="744" width="15.7109375" style="9" customWidth="1"/>
    <col min="745" max="755" width="15.28515625" style="9" customWidth="1"/>
    <col min="756" max="756" width="10.7109375" style="9" customWidth="1"/>
    <col min="757" max="757" width="29.140625" style="9" customWidth="1"/>
    <col min="758" max="758" width="17.140625" style="9" customWidth="1"/>
    <col min="759" max="759" width="9" style="9" customWidth="1"/>
    <col min="760" max="768" width="10.5703125" style="9" customWidth="1"/>
    <col min="769" max="992" width="9.140625" style="9"/>
    <col min="993" max="993" width="5.5703125" style="9" customWidth="1"/>
    <col min="994" max="994" width="52.5703125" style="9" customWidth="1"/>
    <col min="995" max="995" width="17.28515625" style="9" customWidth="1"/>
    <col min="996" max="996" width="14.7109375" style="9" customWidth="1"/>
    <col min="997" max="997" width="14.5703125" style="9" bestFit="1" customWidth="1"/>
    <col min="998" max="998" width="13.5703125" style="9" bestFit="1" customWidth="1"/>
    <col min="999" max="999" width="15.7109375" style="9" bestFit="1" customWidth="1"/>
    <col min="1000" max="1000" width="15.7109375" style="9" customWidth="1"/>
    <col min="1001" max="1011" width="15.28515625" style="9" customWidth="1"/>
    <col min="1012" max="1012" width="10.7109375" style="9" customWidth="1"/>
    <col min="1013" max="1013" width="29.140625" style="9" customWidth="1"/>
    <col min="1014" max="1014" width="17.140625" style="9" customWidth="1"/>
    <col min="1015" max="1015" width="9" style="9" customWidth="1"/>
    <col min="1016" max="1024" width="10.5703125" style="9" customWidth="1"/>
    <col min="1025" max="1248" width="9.140625" style="9"/>
    <col min="1249" max="1249" width="5.5703125" style="9" customWidth="1"/>
    <col min="1250" max="1250" width="52.5703125" style="9" customWidth="1"/>
    <col min="1251" max="1251" width="17.28515625" style="9" customWidth="1"/>
    <col min="1252" max="1252" width="14.7109375" style="9" customWidth="1"/>
    <col min="1253" max="1253" width="14.5703125" style="9" bestFit="1" customWidth="1"/>
    <col min="1254" max="1254" width="13.5703125" style="9" bestFit="1" customWidth="1"/>
    <col min="1255" max="1255" width="15.7109375" style="9" bestFit="1" customWidth="1"/>
    <col min="1256" max="1256" width="15.7109375" style="9" customWidth="1"/>
    <col min="1257" max="1267" width="15.28515625" style="9" customWidth="1"/>
    <col min="1268" max="1268" width="10.7109375" style="9" customWidth="1"/>
    <col min="1269" max="1269" width="29.140625" style="9" customWidth="1"/>
    <col min="1270" max="1270" width="17.140625" style="9" customWidth="1"/>
    <col min="1271" max="1271" width="9" style="9" customWidth="1"/>
    <col min="1272" max="1280" width="10.5703125" style="9" customWidth="1"/>
    <col min="1281" max="1504" width="9.140625" style="9"/>
    <col min="1505" max="1505" width="5.5703125" style="9" customWidth="1"/>
    <col min="1506" max="1506" width="52.5703125" style="9" customWidth="1"/>
    <col min="1507" max="1507" width="17.28515625" style="9" customWidth="1"/>
    <col min="1508" max="1508" width="14.7109375" style="9" customWidth="1"/>
    <col min="1509" max="1509" width="14.5703125" style="9" bestFit="1" customWidth="1"/>
    <col min="1510" max="1510" width="13.5703125" style="9" bestFit="1" customWidth="1"/>
    <col min="1511" max="1511" width="15.7109375" style="9" bestFit="1" customWidth="1"/>
    <col min="1512" max="1512" width="15.7109375" style="9" customWidth="1"/>
    <col min="1513" max="1523" width="15.28515625" style="9" customWidth="1"/>
    <col min="1524" max="1524" width="10.7109375" style="9" customWidth="1"/>
    <col min="1525" max="1525" width="29.140625" style="9" customWidth="1"/>
    <col min="1526" max="1526" width="17.140625" style="9" customWidth="1"/>
    <col min="1527" max="1527" width="9" style="9" customWidth="1"/>
    <col min="1528" max="1536" width="10.5703125" style="9" customWidth="1"/>
    <col min="1537" max="1760" width="9.140625" style="9"/>
    <col min="1761" max="1761" width="5.5703125" style="9" customWidth="1"/>
    <col min="1762" max="1762" width="52.5703125" style="9" customWidth="1"/>
    <col min="1763" max="1763" width="17.28515625" style="9" customWidth="1"/>
    <col min="1764" max="1764" width="14.7109375" style="9" customWidth="1"/>
    <col min="1765" max="1765" width="14.5703125" style="9" bestFit="1" customWidth="1"/>
    <col min="1766" max="1766" width="13.5703125" style="9" bestFit="1" customWidth="1"/>
    <col min="1767" max="1767" width="15.7109375" style="9" bestFit="1" customWidth="1"/>
    <col min="1768" max="1768" width="15.7109375" style="9" customWidth="1"/>
    <col min="1769" max="1779" width="15.28515625" style="9" customWidth="1"/>
    <col min="1780" max="1780" width="10.7109375" style="9" customWidth="1"/>
    <col min="1781" max="1781" width="29.140625" style="9" customWidth="1"/>
    <col min="1782" max="1782" width="17.140625" style="9" customWidth="1"/>
    <col min="1783" max="1783" width="9" style="9" customWidth="1"/>
    <col min="1784" max="1792" width="10.5703125" style="9" customWidth="1"/>
    <col min="1793" max="2016" width="9.140625" style="9"/>
    <col min="2017" max="2017" width="5.5703125" style="9" customWidth="1"/>
    <col min="2018" max="2018" width="52.5703125" style="9" customWidth="1"/>
    <col min="2019" max="2019" width="17.28515625" style="9" customWidth="1"/>
    <col min="2020" max="2020" width="14.7109375" style="9" customWidth="1"/>
    <col min="2021" max="2021" width="14.5703125" style="9" bestFit="1" customWidth="1"/>
    <col min="2022" max="2022" width="13.5703125" style="9" bestFit="1" customWidth="1"/>
    <col min="2023" max="2023" width="15.7109375" style="9" bestFit="1" customWidth="1"/>
    <col min="2024" max="2024" width="15.7109375" style="9" customWidth="1"/>
    <col min="2025" max="2035" width="15.28515625" style="9" customWidth="1"/>
    <col min="2036" max="2036" width="10.7109375" style="9" customWidth="1"/>
    <col min="2037" max="2037" width="29.140625" style="9" customWidth="1"/>
    <col min="2038" max="2038" width="17.140625" style="9" customWidth="1"/>
    <col min="2039" max="2039" width="9" style="9" customWidth="1"/>
    <col min="2040" max="2048" width="10.5703125" style="9" customWidth="1"/>
    <col min="2049" max="2272" width="9.140625" style="9"/>
    <col min="2273" max="2273" width="5.5703125" style="9" customWidth="1"/>
    <col min="2274" max="2274" width="52.5703125" style="9" customWidth="1"/>
    <col min="2275" max="2275" width="17.28515625" style="9" customWidth="1"/>
    <col min="2276" max="2276" width="14.7109375" style="9" customWidth="1"/>
    <col min="2277" max="2277" width="14.5703125" style="9" bestFit="1" customWidth="1"/>
    <col min="2278" max="2278" width="13.5703125" style="9" bestFit="1" customWidth="1"/>
    <col min="2279" max="2279" width="15.7109375" style="9" bestFit="1" customWidth="1"/>
    <col min="2280" max="2280" width="15.7109375" style="9" customWidth="1"/>
    <col min="2281" max="2291" width="15.28515625" style="9" customWidth="1"/>
    <col min="2292" max="2292" width="10.7109375" style="9" customWidth="1"/>
    <col min="2293" max="2293" width="29.140625" style="9" customWidth="1"/>
    <col min="2294" max="2294" width="17.140625" style="9" customWidth="1"/>
    <col min="2295" max="2295" width="9" style="9" customWidth="1"/>
    <col min="2296" max="2304" width="10.5703125" style="9" customWidth="1"/>
    <col min="2305" max="2528" width="9.140625" style="9"/>
    <col min="2529" max="2529" width="5.5703125" style="9" customWidth="1"/>
    <col min="2530" max="2530" width="52.5703125" style="9" customWidth="1"/>
    <col min="2531" max="2531" width="17.28515625" style="9" customWidth="1"/>
    <col min="2532" max="2532" width="14.7109375" style="9" customWidth="1"/>
    <col min="2533" max="2533" width="14.5703125" style="9" bestFit="1" customWidth="1"/>
    <col min="2534" max="2534" width="13.5703125" style="9" bestFit="1" customWidth="1"/>
    <col min="2535" max="2535" width="15.7109375" style="9" bestFit="1" customWidth="1"/>
    <col min="2536" max="2536" width="15.7109375" style="9" customWidth="1"/>
    <col min="2537" max="2547" width="15.28515625" style="9" customWidth="1"/>
    <col min="2548" max="2548" width="10.7109375" style="9" customWidth="1"/>
    <col min="2549" max="2549" width="29.140625" style="9" customWidth="1"/>
    <col min="2550" max="2550" width="17.140625" style="9" customWidth="1"/>
    <col min="2551" max="2551" width="9" style="9" customWidth="1"/>
    <col min="2552" max="2560" width="10.5703125" style="9" customWidth="1"/>
    <col min="2561" max="2784" width="9.140625" style="9"/>
    <col min="2785" max="2785" width="5.5703125" style="9" customWidth="1"/>
    <col min="2786" max="2786" width="52.5703125" style="9" customWidth="1"/>
    <col min="2787" max="2787" width="17.28515625" style="9" customWidth="1"/>
    <col min="2788" max="2788" width="14.7109375" style="9" customWidth="1"/>
    <col min="2789" max="2789" width="14.5703125" style="9" bestFit="1" customWidth="1"/>
    <col min="2790" max="2790" width="13.5703125" style="9" bestFit="1" customWidth="1"/>
    <col min="2791" max="2791" width="15.7109375" style="9" bestFit="1" customWidth="1"/>
    <col min="2792" max="2792" width="15.7109375" style="9" customWidth="1"/>
    <col min="2793" max="2803" width="15.28515625" style="9" customWidth="1"/>
    <col min="2804" max="2804" width="10.7109375" style="9" customWidth="1"/>
    <col min="2805" max="2805" width="29.140625" style="9" customWidth="1"/>
    <col min="2806" max="2806" width="17.140625" style="9" customWidth="1"/>
    <col min="2807" max="2807" width="9" style="9" customWidth="1"/>
    <col min="2808" max="2816" width="10.5703125" style="9" customWidth="1"/>
    <col min="2817" max="3040" width="9.140625" style="9"/>
    <col min="3041" max="3041" width="5.5703125" style="9" customWidth="1"/>
    <col min="3042" max="3042" width="52.5703125" style="9" customWidth="1"/>
    <col min="3043" max="3043" width="17.28515625" style="9" customWidth="1"/>
    <col min="3044" max="3044" width="14.7109375" style="9" customWidth="1"/>
    <col min="3045" max="3045" width="14.5703125" style="9" bestFit="1" customWidth="1"/>
    <col min="3046" max="3046" width="13.5703125" style="9" bestFit="1" customWidth="1"/>
    <col min="3047" max="3047" width="15.7109375" style="9" bestFit="1" customWidth="1"/>
    <col min="3048" max="3048" width="15.7109375" style="9" customWidth="1"/>
    <col min="3049" max="3059" width="15.28515625" style="9" customWidth="1"/>
    <col min="3060" max="3060" width="10.7109375" style="9" customWidth="1"/>
    <col min="3061" max="3061" width="29.140625" style="9" customWidth="1"/>
    <col min="3062" max="3062" width="17.140625" style="9" customWidth="1"/>
    <col min="3063" max="3063" width="9" style="9" customWidth="1"/>
    <col min="3064" max="3072" width="10.5703125" style="9" customWidth="1"/>
    <col min="3073" max="3296" width="9.140625" style="9"/>
    <col min="3297" max="3297" width="5.5703125" style="9" customWidth="1"/>
    <col min="3298" max="3298" width="52.5703125" style="9" customWidth="1"/>
    <col min="3299" max="3299" width="17.28515625" style="9" customWidth="1"/>
    <col min="3300" max="3300" width="14.7109375" style="9" customWidth="1"/>
    <col min="3301" max="3301" width="14.5703125" style="9" bestFit="1" customWidth="1"/>
    <col min="3302" max="3302" width="13.5703125" style="9" bestFit="1" customWidth="1"/>
    <col min="3303" max="3303" width="15.7109375" style="9" bestFit="1" customWidth="1"/>
    <col min="3304" max="3304" width="15.7109375" style="9" customWidth="1"/>
    <col min="3305" max="3315" width="15.28515625" style="9" customWidth="1"/>
    <col min="3316" max="3316" width="10.7109375" style="9" customWidth="1"/>
    <col min="3317" max="3317" width="29.140625" style="9" customWidth="1"/>
    <col min="3318" max="3318" width="17.140625" style="9" customWidth="1"/>
    <col min="3319" max="3319" width="9" style="9" customWidth="1"/>
    <col min="3320" max="3328" width="10.5703125" style="9" customWidth="1"/>
    <col min="3329" max="3552" width="9.140625" style="9"/>
    <col min="3553" max="3553" width="5.5703125" style="9" customWidth="1"/>
    <col min="3554" max="3554" width="52.5703125" style="9" customWidth="1"/>
    <col min="3555" max="3555" width="17.28515625" style="9" customWidth="1"/>
    <col min="3556" max="3556" width="14.7109375" style="9" customWidth="1"/>
    <col min="3557" max="3557" width="14.5703125" style="9" bestFit="1" customWidth="1"/>
    <col min="3558" max="3558" width="13.5703125" style="9" bestFit="1" customWidth="1"/>
    <col min="3559" max="3559" width="15.7109375" style="9" bestFit="1" customWidth="1"/>
    <col min="3560" max="3560" width="15.7109375" style="9" customWidth="1"/>
    <col min="3561" max="3571" width="15.28515625" style="9" customWidth="1"/>
    <col min="3572" max="3572" width="10.7109375" style="9" customWidth="1"/>
    <col min="3573" max="3573" width="29.140625" style="9" customWidth="1"/>
    <col min="3574" max="3574" width="17.140625" style="9" customWidth="1"/>
    <col min="3575" max="3575" width="9" style="9" customWidth="1"/>
    <col min="3576" max="3584" width="10.5703125" style="9" customWidth="1"/>
    <col min="3585" max="3808" width="9.140625" style="9"/>
    <col min="3809" max="3809" width="5.5703125" style="9" customWidth="1"/>
    <col min="3810" max="3810" width="52.5703125" style="9" customWidth="1"/>
    <col min="3811" max="3811" width="17.28515625" style="9" customWidth="1"/>
    <col min="3812" max="3812" width="14.7109375" style="9" customWidth="1"/>
    <col min="3813" max="3813" width="14.5703125" style="9" bestFit="1" customWidth="1"/>
    <col min="3814" max="3814" width="13.5703125" style="9" bestFit="1" customWidth="1"/>
    <col min="3815" max="3815" width="15.7109375" style="9" bestFit="1" customWidth="1"/>
    <col min="3816" max="3816" width="15.7109375" style="9" customWidth="1"/>
    <col min="3817" max="3827" width="15.28515625" style="9" customWidth="1"/>
    <col min="3828" max="3828" width="10.7109375" style="9" customWidth="1"/>
    <col min="3829" max="3829" width="29.140625" style="9" customWidth="1"/>
    <col min="3830" max="3830" width="17.140625" style="9" customWidth="1"/>
    <col min="3831" max="3831" width="9" style="9" customWidth="1"/>
    <col min="3832" max="3840" width="10.5703125" style="9" customWidth="1"/>
    <col min="3841" max="4064" width="9.140625" style="9"/>
    <col min="4065" max="4065" width="5.5703125" style="9" customWidth="1"/>
    <col min="4066" max="4066" width="52.5703125" style="9" customWidth="1"/>
    <col min="4067" max="4067" width="17.28515625" style="9" customWidth="1"/>
    <col min="4068" max="4068" width="14.7109375" style="9" customWidth="1"/>
    <col min="4069" max="4069" width="14.5703125" style="9" bestFit="1" customWidth="1"/>
    <col min="4070" max="4070" width="13.5703125" style="9" bestFit="1" customWidth="1"/>
    <col min="4071" max="4071" width="15.7109375" style="9" bestFit="1" customWidth="1"/>
    <col min="4072" max="4072" width="15.7109375" style="9" customWidth="1"/>
    <col min="4073" max="4083" width="15.28515625" style="9" customWidth="1"/>
    <col min="4084" max="4084" width="10.7109375" style="9" customWidth="1"/>
    <col min="4085" max="4085" width="29.140625" style="9" customWidth="1"/>
    <col min="4086" max="4086" width="17.140625" style="9" customWidth="1"/>
    <col min="4087" max="4087" width="9" style="9" customWidth="1"/>
    <col min="4088" max="4096" width="10.5703125" style="9" customWidth="1"/>
    <col min="4097" max="4320" width="9.140625" style="9"/>
    <col min="4321" max="4321" width="5.5703125" style="9" customWidth="1"/>
    <col min="4322" max="4322" width="52.5703125" style="9" customWidth="1"/>
    <col min="4323" max="4323" width="17.28515625" style="9" customWidth="1"/>
    <col min="4324" max="4324" width="14.7109375" style="9" customWidth="1"/>
    <col min="4325" max="4325" width="14.5703125" style="9" bestFit="1" customWidth="1"/>
    <col min="4326" max="4326" width="13.5703125" style="9" bestFit="1" customWidth="1"/>
    <col min="4327" max="4327" width="15.7109375" style="9" bestFit="1" customWidth="1"/>
    <col min="4328" max="4328" width="15.7109375" style="9" customWidth="1"/>
    <col min="4329" max="4339" width="15.28515625" style="9" customWidth="1"/>
    <col min="4340" max="4340" width="10.7109375" style="9" customWidth="1"/>
    <col min="4341" max="4341" width="29.140625" style="9" customWidth="1"/>
    <col min="4342" max="4342" width="17.140625" style="9" customWidth="1"/>
    <col min="4343" max="4343" width="9" style="9" customWidth="1"/>
    <col min="4344" max="4352" width="10.5703125" style="9" customWidth="1"/>
    <col min="4353" max="4576" width="9.140625" style="9"/>
    <col min="4577" max="4577" width="5.5703125" style="9" customWidth="1"/>
    <col min="4578" max="4578" width="52.5703125" style="9" customWidth="1"/>
    <col min="4579" max="4579" width="17.28515625" style="9" customWidth="1"/>
    <col min="4580" max="4580" width="14.7109375" style="9" customWidth="1"/>
    <col min="4581" max="4581" width="14.5703125" style="9" bestFit="1" customWidth="1"/>
    <col min="4582" max="4582" width="13.5703125" style="9" bestFit="1" customWidth="1"/>
    <col min="4583" max="4583" width="15.7109375" style="9" bestFit="1" customWidth="1"/>
    <col min="4584" max="4584" width="15.7109375" style="9" customWidth="1"/>
    <col min="4585" max="4595" width="15.28515625" style="9" customWidth="1"/>
    <col min="4596" max="4596" width="10.7109375" style="9" customWidth="1"/>
    <col min="4597" max="4597" width="29.140625" style="9" customWidth="1"/>
    <col min="4598" max="4598" width="17.140625" style="9" customWidth="1"/>
    <col min="4599" max="4599" width="9" style="9" customWidth="1"/>
    <col min="4600" max="4608" width="10.5703125" style="9" customWidth="1"/>
    <col min="4609" max="4832" width="9.140625" style="9"/>
    <col min="4833" max="4833" width="5.5703125" style="9" customWidth="1"/>
    <col min="4834" max="4834" width="52.5703125" style="9" customWidth="1"/>
    <col min="4835" max="4835" width="17.28515625" style="9" customWidth="1"/>
    <col min="4836" max="4836" width="14.7109375" style="9" customWidth="1"/>
    <col min="4837" max="4837" width="14.5703125" style="9" bestFit="1" customWidth="1"/>
    <col min="4838" max="4838" width="13.5703125" style="9" bestFit="1" customWidth="1"/>
    <col min="4839" max="4839" width="15.7109375" style="9" bestFit="1" customWidth="1"/>
    <col min="4840" max="4840" width="15.7109375" style="9" customWidth="1"/>
    <col min="4841" max="4851" width="15.28515625" style="9" customWidth="1"/>
    <col min="4852" max="4852" width="10.7109375" style="9" customWidth="1"/>
    <col min="4853" max="4853" width="29.140625" style="9" customWidth="1"/>
    <col min="4854" max="4854" width="17.140625" style="9" customWidth="1"/>
    <col min="4855" max="4855" width="9" style="9" customWidth="1"/>
    <col min="4856" max="4864" width="10.5703125" style="9" customWidth="1"/>
    <col min="4865" max="5088" width="9.140625" style="9"/>
    <col min="5089" max="5089" width="5.5703125" style="9" customWidth="1"/>
    <col min="5090" max="5090" width="52.5703125" style="9" customWidth="1"/>
    <col min="5091" max="5091" width="17.28515625" style="9" customWidth="1"/>
    <col min="5092" max="5092" width="14.7109375" style="9" customWidth="1"/>
    <col min="5093" max="5093" width="14.5703125" style="9" bestFit="1" customWidth="1"/>
    <col min="5094" max="5094" width="13.5703125" style="9" bestFit="1" customWidth="1"/>
    <col min="5095" max="5095" width="15.7109375" style="9" bestFit="1" customWidth="1"/>
    <col min="5096" max="5096" width="15.7109375" style="9" customWidth="1"/>
    <col min="5097" max="5107" width="15.28515625" style="9" customWidth="1"/>
    <col min="5108" max="5108" width="10.7109375" style="9" customWidth="1"/>
    <col min="5109" max="5109" width="29.140625" style="9" customWidth="1"/>
    <col min="5110" max="5110" width="17.140625" style="9" customWidth="1"/>
    <col min="5111" max="5111" width="9" style="9" customWidth="1"/>
    <col min="5112" max="5120" width="10.5703125" style="9" customWidth="1"/>
    <col min="5121" max="5344" width="9.140625" style="9"/>
    <col min="5345" max="5345" width="5.5703125" style="9" customWidth="1"/>
    <col min="5346" max="5346" width="52.5703125" style="9" customWidth="1"/>
    <col min="5347" max="5347" width="17.28515625" style="9" customWidth="1"/>
    <col min="5348" max="5348" width="14.7109375" style="9" customWidth="1"/>
    <col min="5349" max="5349" width="14.5703125" style="9" bestFit="1" customWidth="1"/>
    <col min="5350" max="5350" width="13.5703125" style="9" bestFit="1" customWidth="1"/>
    <col min="5351" max="5351" width="15.7109375" style="9" bestFit="1" customWidth="1"/>
    <col min="5352" max="5352" width="15.7109375" style="9" customWidth="1"/>
    <col min="5353" max="5363" width="15.28515625" style="9" customWidth="1"/>
    <col min="5364" max="5364" width="10.7109375" style="9" customWidth="1"/>
    <col min="5365" max="5365" width="29.140625" style="9" customWidth="1"/>
    <col min="5366" max="5366" width="17.140625" style="9" customWidth="1"/>
    <col min="5367" max="5367" width="9" style="9" customWidth="1"/>
    <col min="5368" max="5376" width="10.5703125" style="9" customWidth="1"/>
    <col min="5377" max="5600" width="9.140625" style="9"/>
    <col min="5601" max="5601" width="5.5703125" style="9" customWidth="1"/>
    <col min="5602" max="5602" width="52.5703125" style="9" customWidth="1"/>
    <col min="5603" max="5603" width="17.28515625" style="9" customWidth="1"/>
    <col min="5604" max="5604" width="14.7109375" style="9" customWidth="1"/>
    <col min="5605" max="5605" width="14.5703125" style="9" bestFit="1" customWidth="1"/>
    <col min="5606" max="5606" width="13.5703125" style="9" bestFit="1" customWidth="1"/>
    <col min="5607" max="5607" width="15.7109375" style="9" bestFit="1" customWidth="1"/>
    <col min="5608" max="5608" width="15.7109375" style="9" customWidth="1"/>
    <col min="5609" max="5619" width="15.28515625" style="9" customWidth="1"/>
    <col min="5620" max="5620" width="10.7109375" style="9" customWidth="1"/>
    <col min="5621" max="5621" width="29.140625" style="9" customWidth="1"/>
    <col min="5622" max="5622" width="17.140625" style="9" customWidth="1"/>
    <col min="5623" max="5623" width="9" style="9" customWidth="1"/>
    <col min="5624" max="5632" width="10.5703125" style="9" customWidth="1"/>
    <col min="5633" max="5856" width="9.140625" style="9"/>
    <col min="5857" max="5857" width="5.5703125" style="9" customWidth="1"/>
    <col min="5858" max="5858" width="52.5703125" style="9" customWidth="1"/>
    <col min="5859" max="5859" width="17.28515625" style="9" customWidth="1"/>
    <col min="5860" max="5860" width="14.7109375" style="9" customWidth="1"/>
    <col min="5861" max="5861" width="14.5703125" style="9" bestFit="1" customWidth="1"/>
    <col min="5862" max="5862" width="13.5703125" style="9" bestFit="1" customWidth="1"/>
    <col min="5863" max="5863" width="15.7109375" style="9" bestFit="1" customWidth="1"/>
    <col min="5864" max="5864" width="15.7109375" style="9" customWidth="1"/>
    <col min="5865" max="5875" width="15.28515625" style="9" customWidth="1"/>
    <col min="5876" max="5876" width="10.7109375" style="9" customWidth="1"/>
    <col min="5877" max="5877" width="29.140625" style="9" customWidth="1"/>
    <col min="5878" max="5878" width="17.140625" style="9" customWidth="1"/>
    <col min="5879" max="5879" width="9" style="9" customWidth="1"/>
    <col min="5880" max="5888" width="10.5703125" style="9" customWidth="1"/>
    <col min="5889" max="6112" width="9.140625" style="9"/>
    <col min="6113" max="6113" width="5.5703125" style="9" customWidth="1"/>
    <col min="6114" max="6114" width="52.5703125" style="9" customWidth="1"/>
    <col min="6115" max="6115" width="17.28515625" style="9" customWidth="1"/>
    <col min="6116" max="6116" width="14.7109375" style="9" customWidth="1"/>
    <col min="6117" max="6117" width="14.5703125" style="9" bestFit="1" customWidth="1"/>
    <col min="6118" max="6118" width="13.5703125" style="9" bestFit="1" customWidth="1"/>
    <col min="6119" max="6119" width="15.7109375" style="9" bestFit="1" customWidth="1"/>
    <col min="6120" max="6120" width="15.7109375" style="9" customWidth="1"/>
    <col min="6121" max="6131" width="15.28515625" style="9" customWidth="1"/>
    <col min="6132" max="6132" width="10.7109375" style="9" customWidth="1"/>
    <col min="6133" max="6133" width="29.140625" style="9" customWidth="1"/>
    <col min="6134" max="6134" width="17.140625" style="9" customWidth="1"/>
    <col min="6135" max="6135" width="9" style="9" customWidth="1"/>
    <col min="6136" max="6144" width="10.5703125" style="9" customWidth="1"/>
    <col min="6145" max="6368" width="9.140625" style="9"/>
    <col min="6369" max="6369" width="5.5703125" style="9" customWidth="1"/>
    <col min="6370" max="6370" width="52.5703125" style="9" customWidth="1"/>
    <col min="6371" max="6371" width="17.28515625" style="9" customWidth="1"/>
    <col min="6372" max="6372" width="14.7109375" style="9" customWidth="1"/>
    <col min="6373" max="6373" width="14.5703125" style="9" bestFit="1" customWidth="1"/>
    <col min="6374" max="6374" width="13.5703125" style="9" bestFit="1" customWidth="1"/>
    <col min="6375" max="6375" width="15.7109375" style="9" bestFit="1" customWidth="1"/>
    <col min="6376" max="6376" width="15.7109375" style="9" customWidth="1"/>
    <col min="6377" max="6387" width="15.28515625" style="9" customWidth="1"/>
    <col min="6388" max="6388" width="10.7109375" style="9" customWidth="1"/>
    <col min="6389" max="6389" width="29.140625" style="9" customWidth="1"/>
    <col min="6390" max="6390" width="17.140625" style="9" customWidth="1"/>
    <col min="6391" max="6391" width="9" style="9" customWidth="1"/>
    <col min="6392" max="6400" width="10.5703125" style="9" customWidth="1"/>
    <col min="6401" max="6624" width="9.140625" style="9"/>
    <col min="6625" max="6625" width="5.5703125" style="9" customWidth="1"/>
    <col min="6626" max="6626" width="52.5703125" style="9" customWidth="1"/>
    <col min="6627" max="6627" width="17.28515625" style="9" customWidth="1"/>
    <col min="6628" max="6628" width="14.7109375" style="9" customWidth="1"/>
    <col min="6629" max="6629" width="14.5703125" style="9" bestFit="1" customWidth="1"/>
    <col min="6630" max="6630" width="13.5703125" style="9" bestFit="1" customWidth="1"/>
    <col min="6631" max="6631" width="15.7109375" style="9" bestFit="1" customWidth="1"/>
    <col min="6632" max="6632" width="15.7109375" style="9" customWidth="1"/>
    <col min="6633" max="6643" width="15.28515625" style="9" customWidth="1"/>
    <col min="6644" max="6644" width="10.7109375" style="9" customWidth="1"/>
    <col min="6645" max="6645" width="29.140625" style="9" customWidth="1"/>
    <col min="6646" max="6646" width="17.140625" style="9" customWidth="1"/>
    <col min="6647" max="6647" width="9" style="9" customWidth="1"/>
    <col min="6648" max="6656" width="10.5703125" style="9" customWidth="1"/>
    <col min="6657" max="6880" width="9.140625" style="9"/>
    <col min="6881" max="6881" width="5.5703125" style="9" customWidth="1"/>
    <col min="6882" max="6882" width="52.5703125" style="9" customWidth="1"/>
    <col min="6883" max="6883" width="17.28515625" style="9" customWidth="1"/>
    <col min="6884" max="6884" width="14.7109375" style="9" customWidth="1"/>
    <col min="6885" max="6885" width="14.5703125" style="9" bestFit="1" customWidth="1"/>
    <col min="6886" max="6886" width="13.5703125" style="9" bestFit="1" customWidth="1"/>
    <col min="6887" max="6887" width="15.7109375" style="9" bestFit="1" customWidth="1"/>
    <col min="6888" max="6888" width="15.7109375" style="9" customWidth="1"/>
    <col min="6889" max="6899" width="15.28515625" style="9" customWidth="1"/>
    <col min="6900" max="6900" width="10.7109375" style="9" customWidth="1"/>
    <col min="6901" max="6901" width="29.140625" style="9" customWidth="1"/>
    <col min="6902" max="6902" width="17.140625" style="9" customWidth="1"/>
    <col min="6903" max="6903" width="9" style="9" customWidth="1"/>
    <col min="6904" max="6912" width="10.5703125" style="9" customWidth="1"/>
    <col min="6913" max="7136" width="9.140625" style="9"/>
    <col min="7137" max="7137" width="5.5703125" style="9" customWidth="1"/>
    <col min="7138" max="7138" width="52.5703125" style="9" customWidth="1"/>
    <col min="7139" max="7139" width="17.28515625" style="9" customWidth="1"/>
    <col min="7140" max="7140" width="14.7109375" style="9" customWidth="1"/>
    <col min="7141" max="7141" width="14.5703125" style="9" bestFit="1" customWidth="1"/>
    <col min="7142" max="7142" width="13.5703125" style="9" bestFit="1" customWidth="1"/>
    <col min="7143" max="7143" width="15.7109375" style="9" bestFit="1" customWidth="1"/>
    <col min="7144" max="7144" width="15.7109375" style="9" customWidth="1"/>
    <col min="7145" max="7155" width="15.28515625" style="9" customWidth="1"/>
    <col min="7156" max="7156" width="10.7109375" style="9" customWidth="1"/>
    <col min="7157" max="7157" width="29.140625" style="9" customWidth="1"/>
    <col min="7158" max="7158" width="17.140625" style="9" customWidth="1"/>
    <col min="7159" max="7159" width="9" style="9" customWidth="1"/>
    <col min="7160" max="7168" width="10.5703125" style="9" customWidth="1"/>
    <col min="7169" max="7392" width="9.140625" style="9"/>
    <col min="7393" max="7393" width="5.5703125" style="9" customWidth="1"/>
    <col min="7394" max="7394" width="52.5703125" style="9" customWidth="1"/>
    <col min="7395" max="7395" width="17.28515625" style="9" customWidth="1"/>
    <col min="7396" max="7396" width="14.7109375" style="9" customWidth="1"/>
    <col min="7397" max="7397" width="14.5703125" style="9" bestFit="1" customWidth="1"/>
    <col min="7398" max="7398" width="13.5703125" style="9" bestFit="1" customWidth="1"/>
    <col min="7399" max="7399" width="15.7109375" style="9" bestFit="1" customWidth="1"/>
    <col min="7400" max="7400" width="15.7109375" style="9" customWidth="1"/>
    <col min="7401" max="7411" width="15.28515625" style="9" customWidth="1"/>
    <col min="7412" max="7412" width="10.7109375" style="9" customWidth="1"/>
    <col min="7413" max="7413" width="29.140625" style="9" customWidth="1"/>
    <col min="7414" max="7414" width="17.140625" style="9" customWidth="1"/>
    <col min="7415" max="7415" width="9" style="9" customWidth="1"/>
    <col min="7416" max="7424" width="10.5703125" style="9" customWidth="1"/>
    <col min="7425" max="7648" width="9.140625" style="9"/>
    <col min="7649" max="7649" width="5.5703125" style="9" customWidth="1"/>
    <col min="7650" max="7650" width="52.5703125" style="9" customWidth="1"/>
    <col min="7651" max="7651" width="17.28515625" style="9" customWidth="1"/>
    <col min="7652" max="7652" width="14.7109375" style="9" customWidth="1"/>
    <col min="7653" max="7653" width="14.5703125" style="9" bestFit="1" customWidth="1"/>
    <col min="7654" max="7654" width="13.5703125" style="9" bestFit="1" customWidth="1"/>
    <col min="7655" max="7655" width="15.7109375" style="9" bestFit="1" customWidth="1"/>
    <col min="7656" max="7656" width="15.7109375" style="9" customWidth="1"/>
    <col min="7657" max="7667" width="15.28515625" style="9" customWidth="1"/>
    <col min="7668" max="7668" width="10.7109375" style="9" customWidth="1"/>
    <col min="7669" max="7669" width="29.140625" style="9" customWidth="1"/>
    <col min="7670" max="7670" width="17.140625" style="9" customWidth="1"/>
    <col min="7671" max="7671" width="9" style="9" customWidth="1"/>
    <col min="7672" max="7680" width="10.5703125" style="9" customWidth="1"/>
    <col min="7681" max="7904" width="9.140625" style="9"/>
    <col min="7905" max="7905" width="5.5703125" style="9" customWidth="1"/>
    <col min="7906" max="7906" width="52.5703125" style="9" customWidth="1"/>
    <col min="7907" max="7907" width="17.28515625" style="9" customWidth="1"/>
    <col min="7908" max="7908" width="14.7109375" style="9" customWidth="1"/>
    <col min="7909" max="7909" width="14.5703125" style="9" bestFit="1" customWidth="1"/>
    <col min="7910" max="7910" width="13.5703125" style="9" bestFit="1" customWidth="1"/>
    <col min="7911" max="7911" width="15.7109375" style="9" bestFit="1" customWidth="1"/>
    <col min="7912" max="7912" width="15.7109375" style="9" customWidth="1"/>
    <col min="7913" max="7923" width="15.28515625" style="9" customWidth="1"/>
    <col min="7924" max="7924" width="10.7109375" style="9" customWidth="1"/>
    <col min="7925" max="7925" width="29.140625" style="9" customWidth="1"/>
    <col min="7926" max="7926" width="17.140625" style="9" customWidth="1"/>
    <col min="7927" max="7927" width="9" style="9" customWidth="1"/>
    <col min="7928" max="7936" width="10.5703125" style="9" customWidth="1"/>
    <col min="7937" max="8160" width="9.140625" style="9"/>
    <col min="8161" max="8161" width="5.5703125" style="9" customWidth="1"/>
    <col min="8162" max="8162" width="52.5703125" style="9" customWidth="1"/>
    <col min="8163" max="8163" width="17.28515625" style="9" customWidth="1"/>
    <col min="8164" max="8164" width="14.7109375" style="9" customWidth="1"/>
    <col min="8165" max="8165" width="14.5703125" style="9" bestFit="1" customWidth="1"/>
    <col min="8166" max="8166" width="13.5703125" style="9" bestFit="1" customWidth="1"/>
    <col min="8167" max="8167" width="15.7109375" style="9" bestFit="1" customWidth="1"/>
    <col min="8168" max="8168" width="15.7109375" style="9" customWidth="1"/>
    <col min="8169" max="8179" width="15.28515625" style="9" customWidth="1"/>
    <col min="8180" max="8180" width="10.7109375" style="9" customWidth="1"/>
    <col min="8181" max="8181" width="29.140625" style="9" customWidth="1"/>
    <col min="8182" max="8182" width="17.140625" style="9" customWidth="1"/>
    <col min="8183" max="8183" width="9" style="9" customWidth="1"/>
    <col min="8184" max="8192" width="10.5703125" style="9" customWidth="1"/>
    <col min="8193" max="8416" width="9.140625" style="9"/>
    <col min="8417" max="8417" width="5.5703125" style="9" customWidth="1"/>
    <col min="8418" max="8418" width="52.5703125" style="9" customWidth="1"/>
    <col min="8419" max="8419" width="17.28515625" style="9" customWidth="1"/>
    <col min="8420" max="8420" width="14.7109375" style="9" customWidth="1"/>
    <col min="8421" max="8421" width="14.5703125" style="9" bestFit="1" customWidth="1"/>
    <col min="8422" max="8422" width="13.5703125" style="9" bestFit="1" customWidth="1"/>
    <col min="8423" max="8423" width="15.7109375" style="9" bestFit="1" customWidth="1"/>
    <col min="8424" max="8424" width="15.7109375" style="9" customWidth="1"/>
    <col min="8425" max="8435" width="15.28515625" style="9" customWidth="1"/>
    <col min="8436" max="8436" width="10.7109375" style="9" customWidth="1"/>
    <col min="8437" max="8437" width="29.140625" style="9" customWidth="1"/>
    <col min="8438" max="8438" width="17.140625" style="9" customWidth="1"/>
    <col min="8439" max="8439" width="9" style="9" customWidth="1"/>
    <col min="8440" max="8448" width="10.5703125" style="9" customWidth="1"/>
    <col min="8449" max="8672" width="9.140625" style="9"/>
    <col min="8673" max="8673" width="5.5703125" style="9" customWidth="1"/>
    <col min="8674" max="8674" width="52.5703125" style="9" customWidth="1"/>
    <col min="8675" max="8675" width="17.28515625" style="9" customWidth="1"/>
    <col min="8676" max="8676" width="14.7109375" style="9" customWidth="1"/>
    <col min="8677" max="8677" width="14.5703125" style="9" bestFit="1" customWidth="1"/>
    <col min="8678" max="8678" width="13.5703125" style="9" bestFit="1" customWidth="1"/>
    <col min="8679" max="8679" width="15.7109375" style="9" bestFit="1" customWidth="1"/>
    <col min="8680" max="8680" width="15.7109375" style="9" customWidth="1"/>
    <col min="8681" max="8691" width="15.28515625" style="9" customWidth="1"/>
    <col min="8692" max="8692" width="10.7109375" style="9" customWidth="1"/>
    <col min="8693" max="8693" width="29.140625" style="9" customWidth="1"/>
    <col min="8694" max="8694" width="17.140625" style="9" customWidth="1"/>
    <col min="8695" max="8695" width="9" style="9" customWidth="1"/>
    <col min="8696" max="8704" width="10.5703125" style="9" customWidth="1"/>
    <col min="8705" max="8928" width="9.140625" style="9"/>
    <col min="8929" max="8929" width="5.5703125" style="9" customWidth="1"/>
    <col min="8930" max="8930" width="52.5703125" style="9" customWidth="1"/>
    <col min="8931" max="8931" width="17.28515625" style="9" customWidth="1"/>
    <col min="8932" max="8932" width="14.7109375" style="9" customWidth="1"/>
    <col min="8933" max="8933" width="14.5703125" style="9" bestFit="1" customWidth="1"/>
    <col min="8934" max="8934" width="13.5703125" style="9" bestFit="1" customWidth="1"/>
    <col min="8935" max="8935" width="15.7109375" style="9" bestFit="1" customWidth="1"/>
    <col min="8936" max="8936" width="15.7109375" style="9" customWidth="1"/>
    <col min="8937" max="8947" width="15.28515625" style="9" customWidth="1"/>
    <col min="8948" max="8948" width="10.7109375" style="9" customWidth="1"/>
    <col min="8949" max="8949" width="29.140625" style="9" customWidth="1"/>
    <col min="8950" max="8950" width="17.140625" style="9" customWidth="1"/>
    <col min="8951" max="8951" width="9" style="9" customWidth="1"/>
    <col min="8952" max="8960" width="10.5703125" style="9" customWidth="1"/>
    <col min="8961" max="9184" width="9.140625" style="9"/>
    <col min="9185" max="9185" width="5.5703125" style="9" customWidth="1"/>
    <col min="9186" max="9186" width="52.5703125" style="9" customWidth="1"/>
    <col min="9187" max="9187" width="17.28515625" style="9" customWidth="1"/>
    <col min="9188" max="9188" width="14.7109375" style="9" customWidth="1"/>
    <col min="9189" max="9189" width="14.5703125" style="9" bestFit="1" customWidth="1"/>
    <col min="9190" max="9190" width="13.5703125" style="9" bestFit="1" customWidth="1"/>
    <col min="9191" max="9191" width="15.7109375" style="9" bestFit="1" customWidth="1"/>
    <col min="9192" max="9192" width="15.7109375" style="9" customWidth="1"/>
    <col min="9193" max="9203" width="15.28515625" style="9" customWidth="1"/>
    <col min="9204" max="9204" width="10.7109375" style="9" customWidth="1"/>
    <col min="9205" max="9205" width="29.140625" style="9" customWidth="1"/>
    <col min="9206" max="9206" width="17.140625" style="9" customWidth="1"/>
    <col min="9207" max="9207" width="9" style="9" customWidth="1"/>
    <col min="9208" max="9216" width="10.5703125" style="9" customWidth="1"/>
    <col min="9217" max="9440" width="9.140625" style="9"/>
    <col min="9441" max="9441" width="5.5703125" style="9" customWidth="1"/>
    <col min="9442" max="9442" width="52.5703125" style="9" customWidth="1"/>
    <col min="9443" max="9443" width="17.28515625" style="9" customWidth="1"/>
    <col min="9444" max="9444" width="14.7109375" style="9" customWidth="1"/>
    <col min="9445" max="9445" width="14.5703125" style="9" bestFit="1" customWidth="1"/>
    <col min="9446" max="9446" width="13.5703125" style="9" bestFit="1" customWidth="1"/>
    <col min="9447" max="9447" width="15.7109375" style="9" bestFit="1" customWidth="1"/>
    <col min="9448" max="9448" width="15.7109375" style="9" customWidth="1"/>
    <col min="9449" max="9459" width="15.28515625" style="9" customWidth="1"/>
    <col min="9460" max="9460" width="10.7109375" style="9" customWidth="1"/>
    <col min="9461" max="9461" width="29.140625" style="9" customWidth="1"/>
    <col min="9462" max="9462" width="17.140625" style="9" customWidth="1"/>
    <col min="9463" max="9463" width="9" style="9" customWidth="1"/>
    <col min="9464" max="9472" width="10.5703125" style="9" customWidth="1"/>
    <col min="9473" max="9696" width="9.140625" style="9"/>
    <col min="9697" max="9697" width="5.5703125" style="9" customWidth="1"/>
    <col min="9698" max="9698" width="52.5703125" style="9" customWidth="1"/>
    <col min="9699" max="9699" width="17.28515625" style="9" customWidth="1"/>
    <col min="9700" max="9700" width="14.7109375" style="9" customWidth="1"/>
    <col min="9701" max="9701" width="14.5703125" style="9" bestFit="1" customWidth="1"/>
    <col min="9702" max="9702" width="13.5703125" style="9" bestFit="1" customWidth="1"/>
    <col min="9703" max="9703" width="15.7109375" style="9" bestFit="1" customWidth="1"/>
    <col min="9704" max="9704" width="15.7109375" style="9" customWidth="1"/>
    <col min="9705" max="9715" width="15.28515625" style="9" customWidth="1"/>
    <col min="9716" max="9716" width="10.7109375" style="9" customWidth="1"/>
    <col min="9717" max="9717" width="29.140625" style="9" customWidth="1"/>
    <col min="9718" max="9718" width="17.140625" style="9" customWidth="1"/>
    <col min="9719" max="9719" width="9" style="9" customWidth="1"/>
    <col min="9720" max="9728" width="10.5703125" style="9" customWidth="1"/>
    <col min="9729" max="9952" width="9.140625" style="9"/>
    <col min="9953" max="9953" width="5.5703125" style="9" customWidth="1"/>
    <col min="9954" max="9954" width="52.5703125" style="9" customWidth="1"/>
    <col min="9955" max="9955" width="17.28515625" style="9" customWidth="1"/>
    <col min="9956" max="9956" width="14.7109375" style="9" customWidth="1"/>
    <col min="9957" max="9957" width="14.5703125" style="9" bestFit="1" customWidth="1"/>
    <col min="9958" max="9958" width="13.5703125" style="9" bestFit="1" customWidth="1"/>
    <col min="9959" max="9959" width="15.7109375" style="9" bestFit="1" customWidth="1"/>
    <col min="9960" max="9960" width="15.7109375" style="9" customWidth="1"/>
    <col min="9961" max="9971" width="15.28515625" style="9" customWidth="1"/>
    <col min="9972" max="9972" width="10.7109375" style="9" customWidth="1"/>
    <col min="9973" max="9973" width="29.140625" style="9" customWidth="1"/>
    <col min="9974" max="9974" width="17.140625" style="9" customWidth="1"/>
    <col min="9975" max="9975" width="9" style="9" customWidth="1"/>
    <col min="9976" max="9984" width="10.5703125" style="9" customWidth="1"/>
    <col min="9985" max="10208" width="9.140625" style="9"/>
    <col min="10209" max="10209" width="5.5703125" style="9" customWidth="1"/>
    <col min="10210" max="10210" width="52.5703125" style="9" customWidth="1"/>
    <col min="10211" max="10211" width="17.28515625" style="9" customWidth="1"/>
    <col min="10212" max="10212" width="14.7109375" style="9" customWidth="1"/>
    <col min="10213" max="10213" width="14.5703125" style="9" bestFit="1" customWidth="1"/>
    <col min="10214" max="10214" width="13.5703125" style="9" bestFit="1" customWidth="1"/>
    <col min="10215" max="10215" width="15.7109375" style="9" bestFit="1" customWidth="1"/>
    <col min="10216" max="10216" width="15.7109375" style="9" customWidth="1"/>
    <col min="10217" max="10227" width="15.28515625" style="9" customWidth="1"/>
    <col min="10228" max="10228" width="10.7109375" style="9" customWidth="1"/>
    <col min="10229" max="10229" width="29.140625" style="9" customWidth="1"/>
    <col min="10230" max="10230" width="17.140625" style="9" customWidth="1"/>
    <col min="10231" max="10231" width="9" style="9" customWidth="1"/>
    <col min="10232" max="10240" width="10.5703125" style="9" customWidth="1"/>
    <col min="10241" max="10464" width="9.140625" style="9"/>
    <col min="10465" max="10465" width="5.5703125" style="9" customWidth="1"/>
    <col min="10466" max="10466" width="52.5703125" style="9" customWidth="1"/>
    <col min="10467" max="10467" width="17.28515625" style="9" customWidth="1"/>
    <col min="10468" max="10468" width="14.7109375" style="9" customWidth="1"/>
    <col min="10469" max="10469" width="14.5703125" style="9" bestFit="1" customWidth="1"/>
    <col min="10470" max="10470" width="13.5703125" style="9" bestFit="1" customWidth="1"/>
    <col min="10471" max="10471" width="15.7109375" style="9" bestFit="1" customWidth="1"/>
    <col min="10472" max="10472" width="15.7109375" style="9" customWidth="1"/>
    <col min="10473" max="10483" width="15.28515625" style="9" customWidth="1"/>
    <col min="10484" max="10484" width="10.7109375" style="9" customWidth="1"/>
    <col min="10485" max="10485" width="29.140625" style="9" customWidth="1"/>
    <col min="10486" max="10486" width="17.140625" style="9" customWidth="1"/>
    <col min="10487" max="10487" width="9" style="9" customWidth="1"/>
    <col min="10488" max="10496" width="10.5703125" style="9" customWidth="1"/>
    <col min="10497" max="10720" width="9.140625" style="9"/>
    <col min="10721" max="10721" width="5.5703125" style="9" customWidth="1"/>
    <col min="10722" max="10722" width="52.5703125" style="9" customWidth="1"/>
    <col min="10723" max="10723" width="17.28515625" style="9" customWidth="1"/>
    <col min="10724" max="10724" width="14.7109375" style="9" customWidth="1"/>
    <col min="10725" max="10725" width="14.5703125" style="9" bestFit="1" customWidth="1"/>
    <col min="10726" max="10726" width="13.5703125" style="9" bestFit="1" customWidth="1"/>
    <col min="10727" max="10727" width="15.7109375" style="9" bestFit="1" customWidth="1"/>
    <col min="10728" max="10728" width="15.7109375" style="9" customWidth="1"/>
    <col min="10729" max="10739" width="15.28515625" style="9" customWidth="1"/>
    <col min="10740" max="10740" width="10.7109375" style="9" customWidth="1"/>
    <col min="10741" max="10741" width="29.140625" style="9" customWidth="1"/>
    <col min="10742" max="10742" width="17.140625" style="9" customWidth="1"/>
    <col min="10743" max="10743" width="9" style="9" customWidth="1"/>
    <col min="10744" max="10752" width="10.5703125" style="9" customWidth="1"/>
    <col min="10753" max="10976" width="9.140625" style="9"/>
    <col min="10977" max="10977" width="5.5703125" style="9" customWidth="1"/>
    <col min="10978" max="10978" width="52.5703125" style="9" customWidth="1"/>
    <col min="10979" max="10979" width="17.28515625" style="9" customWidth="1"/>
    <col min="10980" max="10980" width="14.7109375" style="9" customWidth="1"/>
    <col min="10981" max="10981" width="14.5703125" style="9" bestFit="1" customWidth="1"/>
    <col min="10982" max="10982" width="13.5703125" style="9" bestFit="1" customWidth="1"/>
    <col min="10983" max="10983" width="15.7109375" style="9" bestFit="1" customWidth="1"/>
    <col min="10984" max="10984" width="15.7109375" style="9" customWidth="1"/>
    <col min="10985" max="10995" width="15.28515625" style="9" customWidth="1"/>
    <col min="10996" max="10996" width="10.7109375" style="9" customWidth="1"/>
    <col min="10997" max="10997" width="29.140625" style="9" customWidth="1"/>
    <col min="10998" max="10998" width="17.140625" style="9" customWidth="1"/>
    <col min="10999" max="10999" width="9" style="9" customWidth="1"/>
    <col min="11000" max="11008" width="10.5703125" style="9" customWidth="1"/>
    <col min="11009" max="11232" width="9.140625" style="9"/>
    <col min="11233" max="11233" width="5.5703125" style="9" customWidth="1"/>
    <col min="11234" max="11234" width="52.5703125" style="9" customWidth="1"/>
    <col min="11235" max="11235" width="17.28515625" style="9" customWidth="1"/>
    <col min="11236" max="11236" width="14.7109375" style="9" customWidth="1"/>
    <col min="11237" max="11237" width="14.5703125" style="9" bestFit="1" customWidth="1"/>
    <col min="11238" max="11238" width="13.5703125" style="9" bestFit="1" customWidth="1"/>
    <col min="11239" max="11239" width="15.7109375" style="9" bestFit="1" customWidth="1"/>
    <col min="11240" max="11240" width="15.7109375" style="9" customWidth="1"/>
    <col min="11241" max="11251" width="15.28515625" style="9" customWidth="1"/>
    <col min="11252" max="11252" width="10.7109375" style="9" customWidth="1"/>
    <col min="11253" max="11253" width="29.140625" style="9" customWidth="1"/>
    <col min="11254" max="11254" width="17.140625" style="9" customWidth="1"/>
    <col min="11255" max="11255" width="9" style="9" customWidth="1"/>
    <col min="11256" max="11264" width="10.5703125" style="9" customWidth="1"/>
    <col min="11265" max="11488" width="9.140625" style="9"/>
    <col min="11489" max="11489" width="5.5703125" style="9" customWidth="1"/>
    <col min="11490" max="11490" width="52.5703125" style="9" customWidth="1"/>
    <col min="11491" max="11491" width="17.28515625" style="9" customWidth="1"/>
    <col min="11492" max="11492" width="14.7109375" style="9" customWidth="1"/>
    <col min="11493" max="11493" width="14.5703125" style="9" bestFit="1" customWidth="1"/>
    <col min="11494" max="11494" width="13.5703125" style="9" bestFit="1" customWidth="1"/>
    <col min="11495" max="11495" width="15.7109375" style="9" bestFit="1" customWidth="1"/>
    <col min="11496" max="11496" width="15.7109375" style="9" customWidth="1"/>
    <col min="11497" max="11507" width="15.28515625" style="9" customWidth="1"/>
    <col min="11508" max="11508" width="10.7109375" style="9" customWidth="1"/>
    <col min="11509" max="11509" width="29.140625" style="9" customWidth="1"/>
    <col min="11510" max="11510" width="17.140625" style="9" customWidth="1"/>
    <col min="11511" max="11511" width="9" style="9" customWidth="1"/>
    <col min="11512" max="11520" width="10.5703125" style="9" customWidth="1"/>
    <col min="11521" max="11744" width="9.140625" style="9"/>
    <col min="11745" max="11745" width="5.5703125" style="9" customWidth="1"/>
    <col min="11746" max="11746" width="52.5703125" style="9" customWidth="1"/>
    <col min="11747" max="11747" width="17.28515625" style="9" customWidth="1"/>
    <col min="11748" max="11748" width="14.7109375" style="9" customWidth="1"/>
    <col min="11749" max="11749" width="14.5703125" style="9" bestFit="1" customWidth="1"/>
    <col min="11750" max="11750" width="13.5703125" style="9" bestFit="1" customWidth="1"/>
    <col min="11751" max="11751" width="15.7109375" style="9" bestFit="1" customWidth="1"/>
    <col min="11752" max="11752" width="15.7109375" style="9" customWidth="1"/>
    <col min="11753" max="11763" width="15.28515625" style="9" customWidth="1"/>
    <col min="11764" max="11764" width="10.7109375" style="9" customWidth="1"/>
    <col min="11765" max="11765" width="29.140625" style="9" customWidth="1"/>
    <col min="11766" max="11766" width="17.140625" style="9" customWidth="1"/>
    <col min="11767" max="11767" width="9" style="9" customWidth="1"/>
    <col min="11768" max="11776" width="10.5703125" style="9" customWidth="1"/>
    <col min="11777" max="12000" width="9.140625" style="9"/>
    <col min="12001" max="12001" width="5.5703125" style="9" customWidth="1"/>
    <col min="12002" max="12002" width="52.5703125" style="9" customWidth="1"/>
    <col min="12003" max="12003" width="17.28515625" style="9" customWidth="1"/>
    <col min="12004" max="12004" width="14.7109375" style="9" customWidth="1"/>
    <col min="12005" max="12005" width="14.5703125" style="9" bestFit="1" customWidth="1"/>
    <col min="12006" max="12006" width="13.5703125" style="9" bestFit="1" customWidth="1"/>
    <col min="12007" max="12007" width="15.7109375" style="9" bestFit="1" customWidth="1"/>
    <col min="12008" max="12008" width="15.7109375" style="9" customWidth="1"/>
    <col min="12009" max="12019" width="15.28515625" style="9" customWidth="1"/>
    <col min="12020" max="12020" width="10.7109375" style="9" customWidth="1"/>
    <col min="12021" max="12021" width="29.140625" style="9" customWidth="1"/>
    <col min="12022" max="12022" width="17.140625" style="9" customWidth="1"/>
    <col min="12023" max="12023" width="9" style="9" customWidth="1"/>
    <col min="12024" max="12032" width="10.5703125" style="9" customWidth="1"/>
    <col min="12033" max="12256" width="9.140625" style="9"/>
    <col min="12257" max="12257" width="5.5703125" style="9" customWidth="1"/>
    <col min="12258" max="12258" width="52.5703125" style="9" customWidth="1"/>
    <col min="12259" max="12259" width="17.28515625" style="9" customWidth="1"/>
    <col min="12260" max="12260" width="14.7109375" style="9" customWidth="1"/>
    <col min="12261" max="12261" width="14.5703125" style="9" bestFit="1" customWidth="1"/>
    <col min="12262" max="12262" width="13.5703125" style="9" bestFit="1" customWidth="1"/>
    <col min="12263" max="12263" width="15.7109375" style="9" bestFit="1" customWidth="1"/>
    <col min="12264" max="12264" width="15.7109375" style="9" customWidth="1"/>
    <col min="12265" max="12275" width="15.28515625" style="9" customWidth="1"/>
    <col min="12276" max="12276" width="10.7109375" style="9" customWidth="1"/>
    <col min="12277" max="12277" width="29.140625" style="9" customWidth="1"/>
    <col min="12278" max="12278" width="17.140625" style="9" customWidth="1"/>
    <col min="12279" max="12279" width="9" style="9" customWidth="1"/>
    <col min="12280" max="12288" width="10.5703125" style="9" customWidth="1"/>
    <col min="12289" max="12512" width="9.140625" style="9"/>
    <col min="12513" max="12513" width="5.5703125" style="9" customWidth="1"/>
    <col min="12514" max="12514" width="52.5703125" style="9" customWidth="1"/>
    <col min="12515" max="12515" width="17.28515625" style="9" customWidth="1"/>
    <col min="12516" max="12516" width="14.7109375" style="9" customWidth="1"/>
    <col min="12517" max="12517" width="14.5703125" style="9" bestFit="1" customWidth="1"/>
    <col min="12518" max="12518" width="13.5703125" style="9" bestFit="1" customWidth="1"/>
    <col min="12519" max="12519" width="15.7109375" style="9" bestFit="1" customWidth="1"/>
    <col min="12520" max="12520" width="15.7109375" style="9" customWidth="1"/>
    <col min="12521" max="12531" width="15.28515625" style="9" customWidth="1"/>
    <col min="12532" max="12532" width="10.7109375" style="9" customWidth="1"/>
    <col min="12533" max="12533" width="29.140625" style="9" customWidth="1"/>
    <col min="12534" max="12534" width="17.140625" style="9" customWidth="1"/>
    <col min="12535" max="12535" width="9" style="9" customWidth="1"/>
    <col min="12536" max="12544" width="10.5703125" style="9" customWidth="1"/>
    <col min="12545" max="12768" width="9.140625" style="9"/>
    <col min="12769" max="12769" width="5.5703125" style="9" customWidth="1"/>
    <col min="12770" max="12770" width="52.5703125" style="9" customWidth="1"/>
    <col min="12771" max="12771" width="17.28515625" style="9" customWidth="1"/>
    <col min="12772" max="12772" width="14.7109375" style="9" customWidth="1"/>
    <col min="12773" max="12773" width="14.5703125" style="9" bestFit="1" customWidth="1"/>
    <col min="12774" max="12774" width="13.5703125" style="9" bestFit="1" customWidth="1"/>
    <col min="12775" max="12775" width="15.7109375" style="9" bestFit="1" customWidth="1"/>
    <col min="12776" max="12776" width="15.7109375" style="9" customWidth="1"/>
    <col min="12777" max="12787" width="15.28515625" style="9" customWidth="1"/>
    <col min="12788" max="12788" width="10.7109375" style="9" customWidth="1"/>
    <col min="12789" max="12789" width="29.140625" style="9" customWidth="1"/>
    <col min="12790" max="12790" width="17.140625" style="9" customWidth="1"/>
    <col min="12791" max="12791" width="9" style="9" customWidth="1"/>
    <col min="12792" max="12800" width="10.5703125" style="9" customWidth="1"/>
    <col min="12801" max="13024" width="9.140625" style="9"/>
    <col min="13025" max="13025" width="5.5703125" style="9" customWidth="1"/>
    <col min="13026" max="13026" width="52.5703125" style="9" customWidth="1"/>
    <col min="13027" max="13027" width="17.28515625" style="9" customWidth="1"/>
    <col min="13028" max="13028" width="14.7109375" style="9" customWidth="1"/>
    <col min="13029" max="13029" width="14.5703125" style="9" bestFit="1" customWidth="1"/>
    <col min="13030" max="13030" width="13.5703125" style="9" bestFit="1" customWidth="1"/>
    <col min="13031" max="13031" width="15.7109375" style="9" bestFit="1" customWidth="1"/>
    <col min="13032" max="13032" width="15.7109375" style="9" customWidth="1"/>
    <col min="13033" max="13043" width="15.28515625" style="9" customWidth="1"/>
    <col min="13044" max="13044" width="10.7109375" style="9" customWidth="1"/>
    <col min="13045" max="13045" width="29.140625" style="9" customWidth="1"/>
    <col min="13046" max="13046" width="17.140625" style="9" customWidth="1"/>
    <col min="13047" max="13047" width="9" style="9" customWidth="1"/>
    <col min="13048" max="13056" width="10.5703125" style="9" customWidth="1"/>
    <col min="13057" max="13280" width="9.140625" style="9"/>
    <col min="13281" max="13281" width="5.5703125" style="9" customWidth="1"/>
    <col min="13282" max="13282" width="52.5703125" style="9" customWidth="1"/>
    <col min="13283" max="13283" width="17.28515625" style="9" customWidth="1"/>
    <col min="13284" max="13284" width="14.7109375" style="9" customWidth="1"/>
    <col min="13285" max="13285" width="14.5703125" style="9" bestFit="1" customWidth="1"/>
    <col min="13286" max="13286" width="13.5703125" style="9" bestFit="1" customWidth="1"/>
    <col min="13287" max="13287" width="15.7109375" style="9" bestFit="1" customWidth="1"/>
    <col min="13288" max="13288" width="15.7109375" style="9" customWidth="1"/>
    <col min="13289" max="13299" width="15.28515625" style="9" customWidth="1"/>
    <col min="13300" max="13300" width="10.7109375" style="9" customWidth="1"/>
    <col min="13301" max="13301" width="29.140625" style="9" customWidth="1"/>
    <col min="13302" max="13302" width="17.140625" style="9" customWidth="1"/>
    <col min="13303" max="13303" width="9" style="9" customWidth="1"/>
    <col min="13304" max="13312" width="10.5703125" style="9" customWidth="1"/>
    <col min="13313" max="13536" width="9.140625" style="9"/>
    <col min="13537" max="13537" width="5.5703125" style="9" customWidth="1"/>
    <col min="13538" max="13538" width="52.5703125" style="9" customWidth="1"/>
    <col min="13539" max="13539" width="17.28515625" style="9" customWidth="1"/>
    <col min="13540" max="13540" width="14.7109375" style="9" customWidth="1"/>
    <col min="13541" max="13541" width="14.5703125" style="9" bestFit="1" customWidth="1"/>
    <col min="13542" max="13542" width="13.5703125" style="9" bestFit="1" customWidth="1"/>
    <col min="13543" max="13543" width="15.7109375" style="9" bestFit="1" customWidth="1"/>
    <col min="13544" max="13544" width="15.7109375" style="9" customWidth="1"/>
    <col min="13545" max="13555" width="15.28515625" style="9" customWidth="1"/>
    <col min="13556" max="13556" width="10.7109375" style="9" customWidth="1"/>
    <col min="13557" max="13557" width="29.140625" style="9" customWidth="1"/>
    <col min="13558" max="13558" width="17.140625" style="9" customWidth="1"/>
    <col min="13559" max="13559" width="9" style="9" customWidth="1"/>
    <col min="13560" max="13568" width="10.5703125" style="9" customWidth="1"/>
    <col min="13569" max="13792" width="9.140625" style="9"/>
    <col min="13793" max="13793" width="5.5703125" style="9" customWidth="1"/>
    <col min="13794" max="13794" width="52.5703125" style="9" customWidth="1"/>
    <col min="13795" max="13795" width="17.28515625" style="9" customWidth="1"/>
    <col min="13796" max="13796" width="14.7109375" style="9" customWidth="1"/>
    <col min="13797" max="13797" width="14.5703125" style="9" bestFit="1" customWidth="1"/>
    <col min="13798" max="13798" width="13.5703125" style="9" bestFit="1" customWidth="1"/>
    <col min="13799" max="13799" width="15.7109375" style="9" bestFit="1" customWidth="1"/>
    <col min="13800" max="13800" width="15.7109375" style="9" customWidth="1"/>
    <col min="13801" max="13811" width="15.28515625" style="9" customWidth="1"/>
    <col min="13812" max="13812" width="10.7109375" style="9" customWidth="1"/>
    <col min="13813" max="13813" width="29.140625" style="9" customWidth="1"/>
    <col min="13814" max="13814" width="17.140625" style="9" customWidth="1"/>
    <col min="13815" max="13815" width="9" style="9" customWidth="1"/>
    <col min="13816" max="13824" width="10.5703125" style="9" customWidth="1"/>
    <col min="13825" max="14048" width="9.140625" style="9"/>
    <col min="14049" max="14049" width="5.5703125" style="9" customWidth="1"/>
    <col min="14050" max="14050" width="52.5703125" style="9" customWidth="1"/>
    <col min="14051" max="14051" width="17.28515625" style="9" customWidth="1"/>
    <col min="14052" max="14052" width="14.7109375" style="9" customWidth="1"/>
    <col min="14053" max="14053" width="14.5703125" style="9" bestFit="1" customWidth="1"/>
    <col min="14054" max="14054" width="13.5703125" style="9" bestFit="1" customWidth="1"/>
    <col min="14055" max="14055" width="15.7109375" style="9" bestFit="1" customWidth="1"/>
    <col min="14056" max="14056" width="15.7109375" style="9" customWidth="1"/>
    <col min="14057" max="14067" width="15.28515625" style="9" customWidth="1"/>
    <col min="14068" max="14068" width="10.7109375" style="9" customWidth="1"/>
    <col min="14069" max="14069" width="29.140625" style="9" customWidth="1"/>
    <col min="14070" max="14070" width="17.140625" style="9" customWidth="1"/>
    <col min="14071" max="14071" width="9" style="9" customWidth="1"/>
    <col min="14072" max="14080" width="10.5703125" style="9" customWidth="1"/>
    <col min="14081" max="14304" width="9.140625" style="9"/>
    <col min="14305" max="14305" width="5.5703125" style="9" customWidth="1"/>
    <col min="14306" max="14306" width="52.5703125" style="9" customWidth="1"/>
    <col min="14307" max="14307" width="17.28515625" style="9" customWidth="1"/>
    <col min="14308" max="14308" width="14.7109375" style="9" customWidth="1"/>
    <col min="14309" max="14309" width="14.5703125" style="9" bestFit="1" customWidth="1"/>
    <col min="14310" max="14310" width="13.5703125" style="9" bestFit="1" customWidth="1"/>
    <col min="14311" max="14311" width="15.7109375" style="9" bestFit="1" customWidth="1"/>
    <col min="14312" max="14312" width="15.7109375" style="9" customWidth="1"/>
    <col min="14313" max="14323" width="15.28515625" style="9" customWidth="1"/>
    <col min="14324" max="14324" width="10.7109375" style="9" customWidth="1"/>
    <col min="14325" max="14325" width="29.140625" style="9" customWidth="1"/>
    <col min="14326" max="14326" width="17.140625" style="9" customWidth="1"/>
    <col min="14327" max="14327" width="9" style="9" customWidth="1"/>
    <col min="14328" max="14336" width="10.5703125" style="9" customWidth="1"/>
    <col min="14337" max="14560" width="9.140625" style="9"/>
    <col min="14561" max="14561" width="5.5703125" style="9" customWidth="1"/>
    <col min="14562" max="14562" width="52.5703125" style="9" customWidth="1"/>
    <col min="14563" max="14563" width="17.28515625" style="9" customWidth="1"/>
    <col min="14564" max="14564" width="14.7109375" style="9" customWidth="1"/>
    <col min="14565" max="14565" width="14.5703125" style="9" bestFit="1" customWidth="1"/>
    <col min="14566" max="14566" width="13.5703125" style="9" bestFit="1" customWidth="1"/>
    <col min="14567" max="14567" width="15.7109375" style="9" bestFit="1" customWidth="1"/>
    <col min="14568" max="14568" width="15.7109375" style="9" customWidth="1"/>
    <col min="14569" max="14579" width="15.28515625" style="9" customWidth="1"/>
    <col min="14580" max="14580" width="10.7109375" style="9" customWidth="1"/>
    <col min="14581" max="14581" width="29.140625" style="9" customWidth="1"/>
    <col min="14582" max="14582" width="17.140625" style="9" customWidth="1"/>
    <col min="14583" max="14583" width="9" style="9" customWidth="1"/>
    <col min="14584" max="14592" width="10.5703125" style="9" customWidth="1"/>
    <col min="14593" max="14816" width="9.140625" style="9"/>
    <col min="14817" max="14817" width="5.5703125" style="9" customWidth="1"/>
    <col min="14818" max="14818" width="52.5703125" style="9" customWidth="1"/>
    <col min="14819" max="14819" width="17.28515625" style="9" customWidth="1"/>
    <col min="14820" max="14820" width="14.7109375" style="9" customWidth="1"/>
    <col min="14821" max="14821" width="14.5703125" style="9" bestFit="1" customWidth="1"/>
    <col min="14822" max="14822" width="13.5703125" style="9" bestFit="1" customWidth="1"/>
    <col min="14823" max="14823" width="15.7109375" style="9" bestFit="1" customWidth="1"/>
    <col min="14824" max="14824" width="15.7109375" style="9" customWidth="1"/>
    <col min="14825" max="14835" width="15.28515625" style="9" customWidth="1"/>
    <col min="14836" max="14836" width="10.7109375" style="9" customWidth="1"/>
    <col min="14837" max="14837" width="29.140625" style="9" customWidth="1"/>
    <col min="14838" max="14838" width="17.140625" style="9" customWidth="1"/>
    <col min="14839" max="14839" width="9" style="9" customWidth="1"/>
    <col min="14840" max="14848" width="10.5703125" style="9" customWidth="1"/>
    <col min="14849" max="15072" width="9.140625" style="9"/>
    <col min="15073" max="15073" width="5.5703125" style="9" customWidth="1"/>
    <col min="15074" max="15074" width="52.5703125" style="9" customWidth="1"/>
    <col min="15075" max="15075" width="17.28515625" style="9" customWidth="1"/>
    <col min="15076" max="15076" width="14.7109375" style="9" customWidth="1"/>
    <col min="15077" max="15077" width="14.5703125" style="9" bestFit="1" customWidth="1"/>
    <col min="15078" max="15078" width="13.5703125" style="9" bestFit="1" customWidth="1"/>
    <col min="15079" max="15079" width="15.7109375" style="9" bestFit="1" customWidth="1"/>
    <col min="15080" max="15080" width="15.7109375" style="9" customWidth="1"/>
    <col min="15081" max="15091" width="15.28515625" style="9" customWidth="1"/>
    <col min="15092" max="15092" width="10.7109375" style="9" customWidth="1"/>
    <col min="15093" max="15093" width="29.140625" style="9" customWidth="1"/>
    <col min="15094" max="15094" width="17.140625" style="9" customWidth="1"/>
    <col min="15095" max="15095" width="9" style="9" customWidth="1"/>
    <col min="15096" max="15104" width="10.5703125" style="9" customWidth="1"/>
    <col min="15105" max="15328" width="9.140625" style="9"/>
    <col min="15329" max="15329" width="5.5703125" style="9" customWidth="1"/>
    <col min="15330" max="15330" width="52.5703125" style="9" customWidth="1"/>
    <col min="15331" max="15331" width="17.28515625" style="9" customWidth="1"/>
    <col min="15332" max="15332" width="14.7109375" style="9" customWidth="1"/>
    <col min="15333" max="15333" width="14.5703125" style="9" bestFit="1" customWidth="1"/>
    <col min="15334" max="15334" width="13.5703125" style="9" bestFit="1" customWidth="1"/>
    <col min="15335" max="15335" width="15.7109375" style="9" bestFit="1" customWidth="1"/>
    <col min="15336" max="15336" width="15.7109375" style="9" customWidth="1"/>
    <col min="15337" max="15347" width="15.28515625" style="9" customWidth="1"/>
    <col min="15348" max="15348" width="10.7109375" style="9" customWidth="1"/>
    <col min="15349" max="15349" width="29.140625" style="9" customWidth="1"/>
    <col min="15350" max="15350" width="17.140625" style="9" customWidth="1"/>
    <col min="15351" max="15351" width="9" style="9" customWidth="1"/>
    <col min="15352" max="15360" width="10.5703125" style="9" customWidth="1"/>
    <col min="15361" max="15584" width="9.140625" style="9"/>
    <col min="15585" max="15585" width="5.5703125" style="9" customWidth="1"/>
    <col min="15586" max="15586" width="52.5703125" style="9" customWidth="1"/>
    <col min="15587" max="15587" width="17.28515625" style="9" customWidth="1"/>
    <col min="15588" max="15588" width="14.7109375" style="9" customWidth="1"/>
    <col min="15589" max="15589" width="14.5703125" style="9" bestFit="1" customWidth="1"/>
    <col min="15590" max="15590" width="13.5703125" style="9" bestFit="1" customWidth="1"/>
    <col min="15591" max="15591" width="15.7109375" style="9" bestFit="1" customWidth="1"/>
    <col min="15592" max="15592" width="15.7109375" style="9" customWidth="1"/>
    <col min="15593" max="15603" width="15.28515625" style="9" customWidth="1"/>
    <col min="15604" max="15604" width="10.7109375" style="9" customWidth="1"/>
    <col min="15605" max="15605" width="29.140625" style="9" customWidth="1"/>
    <col min="15606" max="15606" width="17.140625" style="9" customWidth="1"/>
    <col min="15607" max="15607" width="9" style="9" customWidth="1"/>
    <col min="15608" max="15616" width="10.5703125" style="9" customWidth="1"/>
    <col min="15617" max="15840" width="9.140625" style="9"/>
    <col min="15841" max="15841" width="5.5703125" style="9" customWidth="1"/>
    <col min="15842" max="15842" width="52.5703125" style="9" customWidth="1"/>
    <col min="15843" max="15843" width="17.28515625" style="9" customWidth="1"/>
    <col min="15844" max="15844" width="14.7109375" style="9" customWidth="1"/>
    <col min="15845" max="15845" width="14.5703125" style="9" bestFit="1" customWidth="1"/>
    <col min="15846" max="15846" width="13.5703125" style="9" bestFit="1" customWidth="1"/>
    <col min="15847" max="15847" width="15.7109375" style="9" bestFit="1" customWidth="1"/>
    <col min="15848" max="15848" width="15.7109375" style="9" customWidth="1"/>
    <col min="15849" max="15859" width="15.28515625" style="9" customWidth="1"/>
    <col min="15860" max="15860" width="10.7109375" style="9" customWidth="1"/>
    <col min="15861" max="15861" width="29.140625" style="9" customWidth="1"/>
    <col min="15862" max="15862" width="17.140625" style="9" customWidth="1"/>
    <col min="15863" max="15863" width="9" style="9" customWidth="1"/>
    <col min="15864" max="15872" width="10.5703125" style="9" customWidth="1"/>
    <col min="15873" max="16096" width="9.140625" style="9"/>
    <col min="16097" max="16097" width="5.5703125" style="9" customWidth="1"/>
    <col min="16098" max="16098" width="52.5703125" style="9" customWidth="1"/>
    <col min="16099" max="16099" width="17.28515625" style="9" customWidth="1"/>
    <col min="16100" max="16100" width="14.7109375" style="9" customWidth="1"/>
    <col min="16101" max="16101" width="14.5703125" style="9" bestFit="1" customWidth="1"/>
    <col min="16102" max="16102" width="13.5703125" style="9" bestFit="1" customWidth="1"/>
    <col min="16103" max="16103" width="15.7109375" style="9" bestFit="1" customWidth="1"/>
    <col min="16104" max="16104" width="15.7109375" style="9" customWidth="1"/>
    <col min="16105" max="16115" width="15.28515625" style="9" customWidth="1"/>
    <col min="16116" max="16116" width="10.7109375" style="9" customWidth="1"/>
    <col min="16117" max="16117" width="29.140625" style="9" customWidth="1"/>
    <col min="16118" max="16118" width="17.140625" style="9" customWidth="1"/>
    <col min="16119" max="16119" width="9" style="9" customWidth="1"/>
    <col min="16120" max="16128" width="10.5703125" style="9" customWidth="1"/>
    <col min="16129" max="16384" width="9.140625" style="9"/>
  </cols>
  <sheetData>
    <row r="2" spans="2:8" ht="15.75">
      <c r="B2" s="260" t="s">
        <v>13</v>
      </c>
      <c r="C2" s="258"/>
      <c r="D2" s="258"/>
      <c r="E2" s="258"/>
      <c r="F2" s="258"/>
      <c r="G2" s="258"/>
      <c r="H2" s="258"/>
    </row>
    <row r="3" spans="2:8" ht="15.75" thickBot="1">
      <c r="B3" s="259"/>
      <c r="C3" s="258"/>
      <c r="D3" s="258"/>
      <c r="E3" s="258"/>
      <c r="F3" s="258"/>
      <c r="G3" s="258"/>
      <c r="H3" s="258"/>
    </row>
    <row r="4" spans="2:8">
      <c r="B4" s="280" t="s">
        <v>682</v>
      </c>
      <c r="C4" s="281">
        <v>2021</v>
      </c>
      <c r="D4" s="281">
        <v>2022</v>
      </c>
      <c r="E4" s="281">
        <v>2023</v>
      </c>
      <c r="F4" s="281">
        <v>2024</v>
      </c>
      <c r="G4" s="294">
        <v>2025</v>
      </c>
    </row>
    <row r="5" spans="2:8" ht="15" customHeight="1">
      <c r="B5" s="282" t="s">
        <v>10</v>
      </c>
      <c r="C5" s="292">
        <v>100</v>
      </c>
      <c r="D5" s="292">
        <v>86.386676321506144</v>
      </c>
      <c r="E5" s="293">
        <v>80.826558265582662</v>
      </c>
      <c r="F5" s="293">
        <v>78.48684210526315</v>
      </c>
      <c r="G5" s="293">
        <v>76.86855670103094</v>
      </c>
    </row>
    <row r="6" spans="2:8" s="10" customFormat="1" ht="15" customHeight="1">
      <c r="B6" s="282" t="s">
        <v>11</v>
      </c>
      <c r="C6" s="292">
        <v>100</v>
      </c>
      <c r="D6" s="292">
        <v>95.877277085330931</v>
      </c>
      <c r="E6" s="293">
        <v>89.437758475122095</v>
      </c>
      <c r="F6" s="293">
        <v>83.900336280602446</v>
      </c>
      <c r="G6" s="293">
        <v>78.705756360790375</v>
      </c>
    </row>
    <row r="7" spans="2:8" ht="15" customHeight="1" thickBot="1">
      <c r="B7" s="805" t="s">
        <v>8</v>
      </c>
      <c r="C7" s="813">
        <v>100</v>
      </c>
      <c r="D7" s="813">
        <v>100</v>
      </c>
      <c r="E7" s="812">
        <v>100</v>
      </c>
      <c r="F7" s="812">
        <v>100</v>
      </c>
      <c r="G7" s="812">
        <v>100</v>
      </c>
    </row>
    <row r="8" spans="2:8" ht="14.1" customHeight="1">
      <c r="B8" s="262" t="s">
        <v>407</v>
      </c>
      <c r="C8" s="260"/>
      <c r="D8" s="258"/>
      <c r="E8" s="261"/>
      <c r="F8" s="258"/>
      <c r="G8" s="258"/>
      <c r="H8" s="258"/>
    </row>
    <row r="10" spans="2:8">
      <c r="B10" s="259" t="str">
        <f>B2</f>
        <v>Vývoj ceny za přístup k hlasové komunikační službě v pevném místě společnosti O2 v porovnání s korigovaným indexem podle inflace a průměrné mzdy</v>
      </c>
    </row>
    <row r="15" spans="2:8">
      <c r="B15" s="12"/>
      <c r="C15" s="12"/>
      <c r="D15" s="12"/>
      <c r="E15" s="12"/>
      <c r="F15" s="12"/>
      <c r="G15" s="12"/>
    </row>
    <row r="16" spans="2:8">
      <c r="B16" s="12"/>
      <c r="C16" s="12"/>
      <c r="D16" s="12"/>
      <c r="E16" s="12"/>
      <c r="F16" s="12"/>
      <c r="G16" s="12"/>
      <c r="H16" s="12"/>
    </row>
    <row r="17" spans="2:9" ht="14.25" customHeight="1">
      <c r="B17" s="12"/>
      <c r="C17" s="12"/>
      <c r="D17" s="12"/>
      <c r="E17" s="12"/>
      <c r="F17" s="12"/>
      <c r="G17" s="12"/>
    </row>
    <row r="18" spans="2:9" ht="38.25" customHeight="1">
      <c r="B18" s="12"/>
      <c r="C18" s="12"/>
      <c r="D18" s="12"/>
      <c r="E18" s="12"/>
      <c r="F18" s="12"/>
      <c r="G18" s="12"/>
    </row>
    <row r="19" spans="2:9">
      <c r="B19" s="12"/>
      <c r="C19" s="12"/>
      <c r="D19" s="12"/>
      <c r="E19" s="12"/>
      <c r="F19" s="12"/>
      <c r="G19" s="12"/>
      <c r="H19" s="14"/>
      <c r="I19" s="14"/>
    </row>
    <row r="20" spans="2:9">
      <c r="B20" s="12"/>
      <c r="C20" s="12"/>
      <c r="D20" s="12"/>
      <c r="E20" s="12"/>
      <c r="F20" s="12"/>
      <c r="G20" s="12"/>
      <c r="H20" s="14"/>
      <c r="I20" s="14"/>
    </row>
    <row r="21" spans="2:9">
      <c r="B21" s="12"/>
      <c r="C21" s="12"/>
      <c r="D21" s="12"/>
      <c r="E21" s="12"/>
      <c r="F21" s="12"/>
      <c r="G21" s="12"/>
      <c r="H21" s="14"/>
      <c r="I21" s="14"/>
    </row>
    <row r="22" spans="2:9">
      <c r="B22" s="12"/>
      <c r="C22" s="12"/>
      <c r="D22" s="12"/>
      <c r="E22" s="12"/>
      <c r="F22" s="12"/>
      <c r="G22" s="12"/>
      <c r="H22" s="14"/>
      <c r="I22" s="14"/>
    </row>
    <row r="23" spans="2:9" ht="15.75" customHeight="1">
      <c r="B23" s="12"/>
      <c r="C23" s="12"/>
      <c r="D23" s="12"/>
      <c r="E23" s="12"/>
      <c r="F23" s="12"/>
      <c r="G23" s="12"/>
      <c r="H23" s="14"/>
      <c r="I23" s="14"/>
    </row>
    <row r="24" spans="2:9">
      <c r="B24" s="12"/>
      <c r="C24" s="12"/>
      <c r="D24" s="12"/>
      <c r="E24" s="12"/>
      <c r="F24" s="12"/>
      <c r="G24" s="12"/>
      <c r="H24" s="14"/>
      <c r="I24" s="14"/>
    </row>
    <row r="25" spans="2:9">
      <c r="B25" s="12"/>
      <c r="C25" s="12"/>
      <c r="D25" s="12"/>
      <c r="E25" s="12"/>
      <c r="F25" s="12"/>
      <c r="G25" s="12"/>
      <c r="H25" s="14"/>
      <c r="I25" s="14"/>
    </row>
    <row r="26" spans="2:9">
      <c r="B26" s="12"/>
      <c r="C26" s="12"/>
      <c r="D26" s="12"/>
      <c r="E26" s="12"/>
      <c r="F26" s="12"/>
      <c r="G26" s="12"/>
      <c r="H26" s="14"/>
      <c r="I26" s="14"/>
    </row>
    <row r="27" spans="2:9">
      <c r="B27" s="12"/>
      <c r="C27" s="12"/>
      <c r="D27" s="12"/>
      <c r="E27" s="12"/>
      <c r="F27" s="12"/>
      <c r="G27" s="12"/>
      <c r="H27" s="14"/>
      <c r="I27" s="14"/>
    </row>
    <row r="28" spans="2:9" ht="15.75" customHeight="1">
      <c r="B28" s="12"/>
      <c r="C28" s="12"/>
      <c r="D28" s="12"/>
      <c r="E28" s="12"/>
      <c r="F28" s="12"/>
      <c r="G28" s="12"/>
      <c r="H28" s="14"/>
      <c r="I28" s="14"/>
    </row>
    <row r="29" spans="2:9">
      <c r="B29" s="12"/>
      <c r="C29" s="12"/>
      <c r="D29" s="12"/>
      <c r="E29" s="12"/>
      <c r="F29" s="12"/>
      <c r="G29" s="12"/>
      <c r="H29" s="14"/>
      <c r="I29" s="14"/>
    </row>
    <row r="30" spans="2:9">
      <c r="B30" s="12"/>
      <c r="C30" s="12"/>
      <c r="D30" s="12"/>
      <c r="E30" s="12"/>
      <c r="F30" s="12"/>
      <c r="G30" s="12"/>
      <c r="H30" s="14"/>
      <c r="I30" s="14"/>
    </row>
    <row r="31" spans="2:9">
      <c r="B31" s="12"/>
      <c r="C31" s="12"/>
      <c r="D31" s="12"/>
      <c r="E31" s="12"/>
      <c r="F31" s="12"/>
      <c r="G31" s="12"/>
      <c r="H31" s="14"/>
      <c r="I31" s="14"/>
    </row>
    <row r="32" spans="2:9">
      <c r="B32" s="12"/>
      <c r="C32" s="12"/>
      <c r="D32" s="12"/>
      <c r="E32" s="12"/>
      <c r="F32" s="12"/>
      <c r="G32" s="12"/>
      <c r="H32" s="14"/>
      <c r="I32" s="14"/>
    </row>
    <row r="33" spans="2:9" ht="15.75" customHeight="1">
      <c r="B33" s="12"/>
      <c r="C33" s="12"/>
      <c r="D33" s="12"/>
      <c r="E33" s="12"/>
      <c r="F33" s="12"/>
      <c r="G33" s="12"/>
      <c r="H33" s="14"/>
      <c r="I33" s="14"/>
    </row>
    <row r="34" spans="2:9">
      <c r="B34" s="12"/>
      <c r="C34" s="12"/>
      <c r="D34" s="12"/>
      <c r="E34" s="12"/>
      <c r="F34" s="12"/>
      <c r="G34" s="12"/>
      <c r="H34" s="14"/>
      <c r="I34" s="14"/>
    </row>
    <row r="35" spans="2:9">
      <c r="B35" s="12"/>
      <c r="C35" s="12"/>
      <c r="D35" s="12"/>
      <c r="E35" s="12"/>
      <c r="F35" s="12"/>
      <c r="G35" s="12"/>
      <c r="H35" s="14"/>
      <c r="I35" s="14"/>
    </row>
    <row r="36" spans="2:9">
      <c r="B36" s="12"/>
      <c r="C36" s="12"/>
      <c r="D36" s="12"/>
      <c r="E36" s="12"/>
      <c r="F36" s="12"/>
      <c r="G36" s="12"/>
      <c r="H36" s="14"/>
      <c r="I36" s="14"/>
    </row>
    <row r="37" spans="2:9">
      <c r="B37" s="12"/>
      <c r="C37" s="12"/>
      <c r="D37" s="12"/>
      <c r="E37" s="12"/>
      <c r="F37" s="12"/>
      <c r="G37" s="12"/>
      <c r="H37" s="14"/>
      <c r="I37" s="14"/>
    </row>
    <row r="38" spans="2:9" ht="15.75" customHeight="1">
      <c r="B38" s="12"/>
      <c r="C38" s="12"/>
      <c r="D38" s="12"/>
      <c r="E38" s="12"/>
      <c r="F38" s="12"/>
      <c r="G38" s="12"/>
      <c r="H38" s="14"/>
      <c r="I38" s="14"/>
    </row>
    <row r="39" spans="2:9">
      <c r="B39" s="12"/>
      <c r="C39" s="12"/>
      <c r="D39" s="12"/>
      <c r="E39" s="12"/>
      <c r="F39" s="12"/>
      <c r="G39" s="12"/>
      <c r="H39" s="14"/>
      <c r="I39" s="14"/>
    </row>
    <row r="40" spans="2:9">
      <c r="B40" s="12"/>
      <c r="C40" s="12"/>
      <c r="D40" s="12"/>
      <c r="E40" s="12"/>
      <c r="F40" s="12"/>
      <c r="G40" s="12"/>
      <c r="H40" s="14"/>
      <c r="I40" s="14"/>
    </row>
    <row r="41" spans="2:9">
      <c r="B41" s="12"/>
      <c r="C41" s="12"/>
      <c r="D41" s="12"/>
      <c r="E41" s="12"/>
      <c r="F41" s="12"/>
      <c r="G41" s="12"/>
      <c r="H41" s="14"/>
      <c r="I41" s="14"/>
    </row>
    <row r="42" spans="2:9">
      <c r="B42" s="12"/>
      <c r="C42" s="12"/>
      <c r="D42" s="12"/>
      <c r="E42" s="12"/>
      <c r="F42" s="12"/>
      <c r="G42" s="12"/>
      <c r="H42" s="14"/>
      <c r="I42" s="14"/>
    </row>
    <row r="43" spans="2:9">
      <c r="B43" s="12"/>
      <c r="C43" s="12"/>
      <c r="D43" s="12"/>
      <c r="E43" s="12"/>
      <c r="F43" s="12"/>
      <c r="G43" s="12"/>
      <c r="H43" s="14"/>
      <c r="I43" s="14"/>
    </row>
    <row r="44" spans="2:9">
      <c r="B44" s="12"/>
      <c r="C44" s="12"/>
      <c r="D44" s="12"/>
      <c r="E44" s="12"/>
      <c r="F44" s="12"/>
      <c r="G44" s="12"/>
      <c r="H44" s="14"/>
      <c r="I44" s="14"/>
    </row>
    <row r="45" spans="2:9">
      <c r="B45" s="12"/>
      <c r="C45" s="12"/>
      <c r="D45" s="12"/>
      <c r="E45" s="12"/>
      <c r="F45" s="12"/>
      <c r="G45" s="12"/>
      <c r="H45" s="14"/>
      <c r="I45" s="14"/>
    </row>
    <row r="46" spans="2:9">
      <c r="B46" s="12"/>
      <c r="C46" s="12"/>
      <c r="D46" s="12"/>
      <c r="E46" s="12"/>
      <c r="F46" s="12"/>
      <c r="G46" s="12"/>
      <c r="H46" s="14"/>
      <c r="I46" s="14"/>
    </row>
    <row r="47" spans="2:9">
      <c r="B47" s="12"/>
      <c r="C47" s="12"/>
      <c r="D47" s="12"/>
      <c r="E47" s="12"/>
      <c r="F47" s="12"/>
      <c r="G47" s="12"/>
      <c r="H47" s="14"/>
      <c r="I47" s="14"/>
    </row>
    <row r="48" spans="2:9">
      <c r="B48" s="12"/>
      <c r="C48" s="12"/>
      <c r="D48" s="12"/>
      <c r="E48" s="12"/>
      <c r="F48" s="12"/>
      <c r="G48" s="12"/>
      <c r="H48" s="14"/>
      <c r="I48" s="14"/>
    </row>
    <row r="49" spans="2:9">
      <c r="B49" s="12"/>
      <c r="C49" s="12"/>
      <c r="D49" s="12"/>
      <c r="E49" s="12"/>
      <c r="F49" s="12"/>
      <c r="G49" s="12"/>
      <c r="H49" s="14"/>
      <c r="I49" s="14"/>
    </row>
    <row r="50" spans="2:9">
      <c r="B50" s="12"/>
      <c r="C50" s="12"/>
      <c r="D50" s="12"/>
      <c r="E50" s="12"/>
      <c r="F50" s="12"/>
      <c r="G50" s="12"/>
      <c r="H50" s="14"/>
      <c r="I50" s="14"/>
    </row>
    <row r="51" spans="2:9">
      <c r="B51" s="12"/>
      <c r="C51" s="12"/>
      <c r="D51" s="12"/>
      <c r="E51" s="12"/>
      <c r="F51" s="12"/>
      <c r="G51" s="12"/>
      <c r="H51" s="14"/>
      <c r="I51" s="14"/>
    </row>
    <row r="52" spans="2:9">
      <c r="B52" s="12"/>
      <c r="C52" s="12"/>
      <c r="D52" s="12"/>
      <c r="E52" s="12"/>
      <c r="F52" s="12"/>
      <c r="G52" s="12"/>
      <c r="H52" s="14"/>
      <c r="I52" s="14"/>
    </row>
    <row r="53" spans="2:9">
      <c r="B53" s="12"/>
      <c r="C53" s="12"/>
      <c r="D53" s="12"/>
      <c r="E53" s="12"/>
      <c r="F53" s="12"/>
      <c r="G53" s="12"/>
      <c r="H53" s="14"/>
      <c r="I53" s="14"/>
    </row>
    <row r="54" spans="2:9">
      <c r="B54" s="12"/>
      <c r="C54" s="12"/>
      <c r="D54" s="12"/>
      <c r="E54" s="12"/>
      <c r="F54" s="12"/>
      <c r="G54" s="12"/>
      <c r="H54" s="14"/>
      <c r="I54" s="14"/>
    </row>
    <row r="55" spans="2:9">
      <c r="B55" s="12"/>
      <c r="C55" s="12"/>
      <c r="D55" s="12"/>
      <c r="E55" s="12"/>
      <c r="F55" s="12"/>
      <c r="G55" s="12"/>
      <c r="H55" s="14"/>
      <c r="I55" s="14"/>
    </row>
    <row r="56" spans="2:9">
      <c r="B56" s="12"/>
      <c r="C56" s="12"/>
      <c r="D56" s="12"/>
      <c r="E56" s="12"/>
      <c r="F56" s="12"/>
      <c r="G56" s="12"/>
      <c r="H56" s="14"/>
      <c r="I56" s="14"/>
    </row>
    <row r="57" spans="2:9">
      <c r="B57" s="12"/>
      <c r="C57" s="12"/>
      <c r="D57" s="12"/>
      <c r="E57" s="12"/>
      <c r="F57" s="12"/>
      <c r="G57" s="12"/>
      <c r="H57" s="14"/>
      <c r="I57" s="14"/>
    </row>
    <row r="58" spans="2:9">
      <c r="B58" s="12"/>
      <c r="C58" s="12"/>
      <c r="D58" s="12"/>
      <c r="E58" s="12"/>
      <c r="F58" s="12"/>
      <c r="G58" s="12"/>
      <c r="H58" s="14"/>
      <c r="I58" s="14"/>
    </row>
    <row r="59" spans="2:9">
      <c r="B59" s="12"/>
      <c r="C59" s="12"/>
      <c r="D59" s="12"/>
      <c r="E59" s="12"/>
      <c r="F59" s="12"/>
      <c r="G59" s="12"/>
      <c r="H59" s="14"/>
      <c r="I59" s="14"/>
    </row>
    <row r="60" spans="2:9">
      <c r="B60" s="12"/>
      <c r="C60" s="12"/>
      <c r="D60" s="12"/>
      <c r="E60" s="12"/>
      <c r="F60" s="12"/>
      <c r="G60" s="12"/>
      <c r="H60" s="14"/>
      <c r="I60" s="14"/>
    </row>
    <row r="61" spans="2:9">
      <c r="B61" s="12"/>
      <c r="C61" s="12"/>
      <c r="D61" s="12"/>
      <c r="E61" s="12"/>
      <c r="F61" s="12"/>
      <c r="G61" s="12"/>
      <c r="H61" s="14"/>
      <c r="I61" s="14"/>
    </row>
    <row r="62" spans="2:9">
      <c r="B62" s="12"/>
      <c r="C62" s="12"/>
      <c r="D62" s="12"/>
      <c r="E62" s="12"/>
      <c r="F62" s="12"/>
      <c r="G62" s="12"/>
      <c r="H62" s="14"/>
      <c r="I62" s="14"/>
    </row>
    <row r="63" spans="2:9">
      <c r="B63" s="12"/>
      <c r="C63" s="12"/>
      <c r="D63" s="12"/>
      <c r="E63" s="12"/>
      <c r="F63" s="12"/>
      <c r="G63" s="12"/>
      <c r="H63" s="14"/>
      <c r="I63" s="14"/>
    </row>
    <row r="64" spans="2:9">
      <c r="B64" s="12"/>
      <c r="C64" s="12"/>
      <c r="D64" s="12"/>
      <c r="E64" s="12"/>
      <c r="F64" s="12"/>
      <c r="G64" s="12"/>
      <c r="H64" s="14"/>
      <c r="I64" s="14"/>
    </row>
    <row r="65" spans="2:9">
      <c r="B65" s="12"/>
      <c r="C65" s="12"/>
      <c r="D65" s="12"/>
      <c r="E65" s="12"/>
      <c r="F65" s="12"/>
      <c r="G65" s="12"/>
      <c r="H65" s="14"/>
      <c r="I65" s="14"/>
    </row>
    <row r="66" spans="2:9">
      <c r="B66" s="12"/>
      <c r="C66" s="12"/>
      <c r="D66" s="12"/>
      <c r="E66" s="12"/>
      <c r="F66" s="12"/>
      <c r="G66" s="12"/>
      <c r="H66" s="14"/>
      <c r="I66" s="14"/>
    </row>
    <row r="67" spans="2:9">
      <c r="B67" s="12"/>
      <c r="C67" s="12"/>
      <c r="D67" s="12"/>
      <c r="E67" s="12"/>
      <c r="F67" s="12"/>
      <c r="G67" s="12"/>
      <c r="H67" s="14"/>
      <c r="I67" s="14"/>
    </row>
    <row r="68" spans="2:9">
      <c r="B68" s="12"/>
      <c r="C68" s="12"/>
      <c r="D68" s="12"/>
      <c r="E68" s="12"/>
      <c r="F68" s="12"/>
      <c r="G68" s="12"/>
      <c r="H68" s="14"/>
      <c r="I68" s="14"/>
    </row>
    <row r="69" spans="2:9">
      <c r="B69" s="12"/>
      <c r="C69" s="12"/>
      <c r="D69" s="12"/>
      <c r="E69" s="12"/>
      <c r="F69" s="12"/>
      <c r="G69" s="12"/>
      <c r="H69" s="14"/>
      <c r="I69" s="14"/>
    </row>
    <row r="70" spans="2:9">
      <c r="B70" s="12"/>
      <c r="C70" s="12"/>
      <c r="D70" s="12"/>
      <c r="E70" s="12"/>
      <c r="F70" s="12"/>
      <c r="G70" s="12"/>
      <c r="H70" s="14"/>
      <c r="I70" s="14"/>
    </row>
    <row r="71" spans="2:9">
      <c r="B71" s="12"/>
      <c r="C71" s="12"/>
      <c r="D71" s="12"/>
      <c r="E71" s="12"/>
      <c r="F71" s="12"/>
      <c r="G71" s="12"/>
      <c r="H71" s="14"/>
      <c r="I71" s="14"/>
    </row>
    <row r="72" spans="2:9">
      <c r="B72" s="12"/>
      <c r="C72" s="12"/>
      <c r="D72" s="12"/>
      <c r="E72" s="12"/>
      <c r="F72" s="12"/>
      <c r="G72" s="12"/>
      <c r="H72" s="14"/>
      <c r="I72" s="14"/>
    </row>
    <row r="73" spans="2:9">
      <c r="H73" s="14"/>
      <c r="I73" s="14"/>
    </row>
    <row r="74" spans="2:9">
      <c r="H74" s="14"/>
      <c r="I74" s="14"/>
    </row>
    <row r="75" spans="2:9">
      <c r="H75" s="14"/>
      <c r="I75" s="14"/>
    </row>
    <row r="76" spans="2:9">
      <c r="H76" s="14"/>
      <c r="I76" s="14"/>
    </row>
    <row r="77" spans="2:9">
      <c r="H77" s="14"/>
      <c r="I77" s="14"/>
    </row>
    <row r="78" spans="2:9">
      <c r="H78" s="14"/>
      <c r="I78" s="14"/>
    </row>
    <row r="79" spans="2:9">
      <c r="H79" s="14"/>
      <c r="I79" s="14"/>
    </row>
    <row r="80" spans="2:9">
      <c r="H80" s="14"/>
      <c r="I80" s="14"/>
    </row>
    <row r="81" spans="8:9">
      <c r="H81" s="14"/>
      <c r="I81" s="14"/>
    </row>
    <row r="82" spans="8:9">
      <c r="H82" s="14"/>
      <c r="I82" s="14"/>
    </row>
    <row r="83" spans="8:9">
      <c r="H83" s="14"/>
      <c r="I83" s="14"/>
    </row>
    <row r="84" spans="8:9">
      <c r="H84" s="14"/>
      <c r="I84" s="14"/>
    </row>
    <row r="85" spans="8:9">
      <c r="H85" s="14"/>
      <c r="I85" s="14"/>
    </row>
    <row r="86" spans="8:9">
      <c r="H86" s="14"/>
      <c r="I86" s="14"/>
    </row>
    <row r="87" spans="8:9">
      <c r="H87" s="14"/>
      <c r="I87" s="14"/>
    </row>
    <row r="88" spans="8:9">
      <c r="H88" s="14"/>
      <c r="I88" s="14"/>
    </row>
    <row r="89" spans="8:9">
      <c r="H89" s="14"/>
      <c r="I89" s="14"/>
    </row>
    <row r="90" spans="8:9">
      <c r="H90" s="14"/>
      <c r="I90" s="14"/>
    </row>
    <row r="91" spans="8:9">
      <c r="H91" s="14"/>
      <c r="I91" s="1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C5F8-5272-4A07-8C76-2444FE34DDF5}">
  <dimension ref="B2:Q16"/>
  <sheetViews>
    <sheetView showGridLines="0" workbookViewId="0">
      <selection activeCell="B10" sqref="B10"/>
    </sheetView>
  </sheetViews>
  <sheetFormatPr defaultRowHeight="15"/>
  <cols>
    <col min="2" max="2" width="29.85546875" customWidth="1"/>
    <col min="3" max="7" width="8.85546875" customWidth="1"/>
    <col min="8" max="8" width="15.5703125" customWidth="1"/>
    <col min="9" max="9" width="7.7109375" customWidth="1"/>
    <col min="10" max="10" width="35.42578125" customWidth="1"/>
    <col min="11" max="12" width="18.42578125" customWidth="1"/>
  </cols>
  <sheetData>
    <row r="2" spans="2:17" ht="15.75">
      <c r="B2" s="290" t="s">
        <v>7</v>
      </c>
      <c r="C2" s="263"/>
      <c r="D2" s="263"/>
      <c r="E2" s="263"/>
      <c r="F2" s="263"/>
      <c r="G2" s="263"/>
      <c r="H2" s="1"/>
      <c r="K2" s="183"/>
      <c r="L2" s="182"/>
      <c r="M2" s="182"/>
      <c r="N2" s="182"/>
      <c r="O2" s="182"/>
      <c r="P2" s="182"/>
      <c r="Q2" s="182"/>
    </row>
    <row r="3" spans="2:17" ht="15.75" thickBot="1">
      <c r="B3" s="264"/>
      <c r="C3" s="263"/>
      <c r="D3" s="263"/>
      <c r="E3" s="263"/>
      <c r="F3" s="263"/>
      <c r="G3" s="263"/>
      <c r="H3" s="1"/>
      <c r="K3" s="183"/>
      <c r="L3" s="182"/>
      <c r="M3" s="182"/>
      <c r="N3" s="182"/>
      <c r="O3" s="182"/>
      <c r="P3" s="182"/>
      <c r="Q3" s="182"/>
    </row>
    <row r="4" spans="2:17">
      <c r="B4" s="280" t="s">
        <v>687</v>
      </c>
      <c r="C4" s="281">
        <v>2021</v>
      </c>
      <c r="D4" s="281">
        <v>2022</v>
      </c>
      <c r="E4" s="281">
        <v>2023</v>
      </c>
      <c r="F4" s="281">
        <v>2024</v>
      </c>
      <c r="G4" s="281">
        <v>2025</v>
      </c>
      <c r="H4" s="177"/>
      <c r="L4" s="252"/>
      <c r="M4" s="253"/>
      <c r="N4" s="254"/>
      <c r="O4" s="254"/>
      <c r="P4" s="253"/>
      <c r="Q4" s="253"/>
    </row>
    <row r="5" spans="2:17">
      <c r="B5" s="282" t="s">
        <v>1</v>
      </c>
      <c r="C5" s="283">
        <v>349</v>
      </c>
      <c r="D5" s="283">
        <v>349</v>
      </c>
      <c r="E5" s="283">
        <v>349</v>
      </c>
      <c r="F5" s="284">
        <v>349</v>
      </c>
      <c r="G5" s="284">
        <v>349</v>
      </c>
      <c r="H5" s="265"/>
      <c r="L5" s="252"/>
      <c r="M5" s="255"/>
      <c r="N5" s="255"/>
      <c r="O5" s="255"/>
      <c r="P5" s="255"/>
      <c r="Q5" s="255"/>
    </row>
    <row r="6" spans="2:17">
      <c r="B6" s="282" t="s">
        <v>2</v>
      </c>
      <c r="C6" s="284">
        <v>199</v>
      </c>
      <c r="D6" s="283">
        <v>199</v>
      </c>
      <c r="E6" s="283">
        <v>199</v>
      </c>
      <c r="F6" s="284">
        <v>199</v>
      </c>
      <c r="G6" s="284">
        <v>199</v>
      </c>
      <c r="H6" s="265"/>
      <c r="L6" s="252"/>
      <c r="M6" s="255"/>
      <c r="N6" s="255"/>
      <c r="O6" s="255"/>
      <c r="P6" s="255"/>
      <c r="Q6" s="255"/>
    </row>
    <row r="7" spans="2:17" ht="15.75" thickBot="1">
      <c r="B7" s="805" t="s">
        <v>245</v>
      </c>
      <c r="C7" s="803">
        <v>249</v>
      </c>
      <c r="D7" s="804">
        <v>249</v>
      </c>
      <c r="E7" s="804">
        <v>249</v>
      </c>
      <c r="F7" s="803">
        <v>249</v>
      </c>
      <c r="G7" s="803">
        <v>249</v>
      </c>
      <c r="H7" s="265"/>
      <c r="L7" s="252"/>
      <c r="M7" s="255"/>
      <c r="N7" s="255"/>
      <c r="O7" s="255"/>
      <c r="P7" s="255"/>
      <c r="Q7" s="255"/>
    </row>
    <row r="9" spans="2:17">
      <c r="B9" s="264" t="str">
        <f>B2</f>
        <v xml:space="preserve">Vývoj cen základních neomezených tarifů určených pro hlasovou komunikační službu v pevném místě - srovnání operátorů </v>
      </c>
      <c r="C9" s="3"/>
      <c r="D9" s="3"/>
    </row>
    <row r="10" spans="2:17">
      <c r="B10" s="3"/>
      <c r="C10" s="3"/>
      <c r="D10" s="3"/>
    </row>
    <row r="11" spans="2:17" ht="15.75" customHeight="1">
      <c r="I11" s="1025">
        <v>2025</v>
      </c>
      <c r="J11" s="886"/>
      <c r="K11" s="888" t="s">
        <v>488</v>
      </c>
      <c r="L11" s="886" t="s">
        <v>4</v>
      </c>
    </row>
    <row r="12" spans="2:17" ht="15.75">
      <c r="I12" s="1025"/>
      <c r="J12" s="899" t="s">
        <v>1</v>
      </c>
      <c r="K12" s="913">
        <f>G5</f>
        <v>349</v>
      </c>
      <c r="L12" s="1027">
        <v>0</v>
      </c>
    </row>
    <row r="13" spans="2:17" ht="15.75">
      <c r="I13" s="1025"/>
      <c r="J13" s="899" t="s">
        <v>2</v>
      </c>
      <c r="K13" s="913">
        <f>G6</f>
        <v>199</v>
      </c>
      <c r="L13" s="1027"/>
    </row>
    <row r="14" spans="2:17" ht="15.75">
      <c r="I14" s="1025"/>
      <c r="J14" s="899" t="s">
        <v>245</v>
      </c>
      <c r="K14" s="913">
        <f>G7</f>
        <v>249</v>
      </c>
      <c r="L14" s="1027"/>
    </row>
    <row r="16" spans="2:17" ht="15.75" customHeight="1"/>
  </sheetData>
  <mergeCells count="2">
    <mergeCell ref="I11:I14"/>
    <mergeCell ref="L12:L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AC5F-4FF9-4B93-8A4F-C8DEEFE93574}">
  <dimension ref="A2:AB19"/>
  <sheetViews>
    <sheetView showGridLines="0" workbookViewId="0">
      <selection activeCell="N10" sqref="N10:N13"/>
    </sheetView>
  </sheetViews>
  <sheetFormatPr defaultColWidth="10.28515625" defaultRowHeight="15.75"/>
  <cols>
    <col min="1" max="1" width="13.7109375" style="94" customWidth="1"/>
    <col min="2" max="2" width="19.5703125" style="94" customWidth="1"/>
    <col min="3" max="3" width="10.28515625" style="94"/>
    <col min="4" max="4" width="11" style="94" customWidth="1"/>
    <col min="5" max="8" width="11" style="94" hidden="1" customWidth="1"/>
    <col min="9" max="9" width="11" style="94" customWidth="1"/>
    <col min="10" max="13" width="10.28515625" style="94"/>
    <col min="14" max="14" width="7.7109375" style="94" customWidth="1"/>
    <col min="15" max="15" width="29.7109375" style="94" customWidth="1"/>
    <col min="16" max="18" width="14.7109375" style="94" customWidth="1"/>
    <col min="19" max="16384" width="10.28515625" style="94"/>
  </cols>
  <sheetData>
    <row r="2" spans="1:28">
      <c r="B2" s="290" t="s">
        <v>499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8" ht="16.5" thickBot="1">
      <c r="B3" s="264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28">
      <c r="B4" s="286"/>
      <c r="C4" s="286"/>
      <c r="D4" s="286"/>
      <c r="E4" s="287">
        <v>2016</v>
      </c>
      <c r="F4" s="288">
        <v>2017</v>
      </c>
      <c r="G4" s="288">
        <v>2018</v>
      </c>
      <c r="H4" s="287">
        <v>2019</v>
      </c>
      <c r="I4" s="289">
        <v>2021</v>
      </c>
      <c r="J4" s="289">
        <v>2022</v>
      </c>
      <c r="K4" s="289">
        <v>2023</v>
      </c>
      <c r="L4" s="289">
        <v>2024</v>
      </c>
      <c r="M4" s="289">
        <v>2025</v>
      </c>
      <c r="N4" s="271"/>
      <c r="O4" s="184"/>
      <c r="P4" s="266"/>
      <c r="Q4" s="267"/>
      <c r="R4" s="267"/>
      <c r="S4" s="267"/>
      <c r="T4" s="268"/>
      <c r="U4" s="269"/>
      <c r="V4" s="269"/>
      <c r="W4" s="268"/>
      <c r="X4" s="269"/>
      <c r="Y4" s="269"/>
      <c r="Z4" s="269"/>
      <c r="AA4" s="269"/>
      <c r="AB4" s="269"/>
    </row>
    <row r="5" spans="1:28">
      <c r="A5" s="1029"/>
      <c r="B5" s="1030" t="s">
        <v>665</v>
      </c>
      <c r="C5" s="1030"/>
      <c r="D5" s="1030"/>
      <c r="E5" s="731">
        <v>1.28</v>
      </c>
      <c r="F5" s="732">
        <v>1.27</v>
      </c>
      <c r="G5" s="732">
        <v>1.1299999999999999</v>
      </c>
      <c r="H5" s="731">
        <v>0.98</v>
      </c>
      <c r="I5" s="733">
        <v>1.0666922630778937</v>
      </c>
      <c r="J5" s="733">
        <v>0.93286427134677019</v>
      </c>
      <c r="K5" s="733">
        <v>0.95984356892205591</v>
      </c>
      <c r="L5" s="733">
        <v>0.73313408111753342</v>
      </c>
      <c r="M5" s="733">
        <v>0.7147359050476183</v>
      </c>
      <c r="N5" s="272"/>
      <c r="O5" s="184"/>
      <c r="Q5" s="1028"/>
      <c r="R5" s="1028"/>
      <c r="S5" s="1028"/>
      <c r="T5" s="268"/>
      <c r="U5" s="269"/>
      <c r="V5" s="269"/>
      <c r="W5" s="268"/>
      <c r="X5" s="270"/>
      <c r="Y5" s="270"/>
      <c r="Z5" s="270"/>
      <c r="AA5" s="270"/>
      <c r="AB5" s="270"/>
    </row>
    <row r="6" spans="1:28">
      <c r="A6" s="1029"/>
      <c r="B6" s="1030" t="s">
        <v>666</v>
      </c>
      <c r="C6" s="1030"/>
      <c r="D6" s="1030"/>
      <c r="E6" s="731">
        <v>0.35</v>
      </c>
      <c r="F6" s="732">
        <v>0.16</v>
      </c>
      <c r="G6" s="732">
        <v>0.19</v>
      </c>
      <c r="H6" s="731">
        <v>0.33</v>
      </c>
      <c r="I6" s="733">
        <v>0.23501397843543273</v>
      </c>
      <c r="J6" s="733">
        <v>0.20746591010729773</v>
      </c>
      <c r="K6" s="733">
        <v>0.24203655926631337</v>
      </c>
      <c r="L6" s="733">
        <v>0.26072843679805752</v>
      </c>
      <c r="M6" s="733">
        <v>0.27652233209064536</v>
      </c>
      <c r="N6" s="272"/>
      <c r="O6" s="184"/>
      <c r="Q6" s="1028"/>
      <c r="R6" s="1028"/>
      <c r="S6" s="1028"/>
      <c r="T6" s="268"/>
      <c r="U6" s="269"/>
      <c r="V6" s="269"/>
      <c r="W6" s="268"/>
      <c r="X6" s="270"/>
      <c r="Y6" s="270"/>
      <c r="Z6" s="270"/>
      <c r="AA6" s="270"/>
      <c r="AB6" s="270"/>
    </row>
    <row r="7" spans="1:28" ht="16.5" thickBot="1">
      <c r="A7" s="1029"/>
      <c r="B7" s="1031" t="s">
        <v>667</v>
      </c>
      <c r="C7" s="1031"/>
      <c r="D7" s="1031"/>
      <c r="E7" s="814">
        <v>0.81</v>
      </c>
      <c r="F7" s="815">
        <v>0.67</v>
      </c>
      <c r="G7" s="815">
        <v>0.64</v>
      </c>
      <c r="H7" s="814">
        <v>0.61</v>
      </c>
      <c r="I7" s="816">
        <v>0.57238207275859776</v>
      </c>
      <c r="J7" s="816">
        <v>0.52161361500544923</v>
      </c>
      <c r="K7" s="816">
        <v>0.53692825305207936</v>
      </c>
      <c r="L7" s="816">
        <v>0.53661836635957805</v>
      </c>
      <c r="M7" s="816">
        <v>0.54309269662691384</v>
      </c>
      <c r="N7" s="272"/>
      <c r="O7" s="184"/>
      <c r="Q7" s="1028"/>
      <c r="R7" s="1028"/>
      <c r="S7" s="1028"/>
      <c r="T7" s="268"/>
      <c r="U7" s="269"/>
      <c r="V7" s="269"/>
      <c r="W7" s="268"/>
      <c r="X7" s="270"/>
      <c r="Y7" s="270"/>
      <c r="Z7" s="270"/>
      <c r="AA7" s="270"/>
      <c r="AB7" s="270"/>
    </row>
    <row r="8" spans="1:28">
      <c r="M8"/>
    </row>
    <row r="9" spans="1:28">
      <c r="B9" s="264" t="s">
        <v>556</v>
      </c>
      <c r="E9" s="98"/>
      <c r="F9" s="97"/>
      <c r="G9" s="97"/>
      <c r="H9" s="97"/>
      <c r="I9"/>
      <c r="J9"/>
      <c r="K9"/>
      <c r="L9"/>
      <c r="M9"/>
    </row>
    <row r="10" spans="1:28" ht="15.75" customHeight="1">
      <c r="N10" s="1021">
        <v>2025</v>
      </c>
      <c r="O10" s="886"/>
      <c r="P10" s="888" t="s">
        <v>224</v>
      </c>
      <c r="Q10" s="888" t="s">
        <v>225</v>
      </c>
      <c r="R10" s="888" t="s">
        <v>127</v>
      </c>
      <c r="S10" s="184"/>
    </row>
    <row r="11" spans="1:28">
      <c r="N11" s="1021"/>
      <c r="O11" s="953" t="s">
        <v>226</v>
      </c>
      <c r="P11" s="951">
        <v>0.7147359050476183</v>
      </c>
      <c r="Q11" s="951">
        <v>0.27652233209064536</v>
      </c>
      <c r="R11" s="915">
        <v>0.54309269662691384</v>
      </c>
    </row>
    <row r="12" spans="1:28" ht="19.5" customHeight="1">
      <c r="N12" s="1021"/>
      <c r="O12" s="952" t="s">
        <v>4</v>
      </c>
      <c r="P12" s="947" t="s">
        <v>662</v>
      </c>
      <c r="Q12" s="948" t="s">
        <v>663</v>
      </c>
      <c r="R12" s="916">
        <v>0</v>
      </c>
    </row>
    <row r="13" spans="1:28" ht="19.5" customHeight="1">
      <c r="N13" s="1021"/>
      <c r="O13" s="952" t="s">
        <v>227</v>
      </c>
      <c r="P13" s="950" t="s">
        <v>660</v>
      </c>
      <c r="Q13" s="946" t="s">
        <v>661</v>
      </c>
      <c r="R13" s="879"/>
    </row>
    <row r="18" spans="15:15">
      <c r="O18" s="94" t="s">
        <v>42</v>
      </c>
    </row>
    <row r="19" spans="15:15">
      <c r="O19" s="949"/>
    </row>
  </sheetData>
  <mergeCells count="8">
    <mergeCell ref="N10:N13"/>
    <mergeCell ref="Q5:S5"/>
    <mergeCell ref="Q6:S6"/>
    <mergeCell ref="Q7:S7"/>
    <mergeCell ref="A5:A7"/>
    <mergeCell ref="B5:D5"/>
    <mergeCell ref="B6:D6"/>
    <mergeCell ref="B7:D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7774-5A56-4E7F-87A8-C9E094651864}">
  <dimension ref="A2:L14"/>
  <sheetViews>
    <sheetView showGridLines="0" zoomScaleNormal="100" workbookViewId="0">
      <selection activeCell="B8" sqref="B8"/>
    </sheetView>
  </sheetViews>
  <sheetFormatPr defaultColWidth="12.5703125" defaultRowHeight="15.75"/>
  <cols>
    <col min="1" max="1" width="12.5703125" style="23"/>
    <col min="2" max="2" width="14.140625" style="23" customWidth="1"/>
    <col min="3" max="7" width="15.7109375" style="23" customWidth="1"/>
    <col min="8" max="8" width="12.5703125" style="23"/>
    <col min="9" max="9" width="7.7109375" style="23" customWidth="1"/>
    <col min="10" max="10" width="30.85546875" style="23" customWidth="1"/>
    <col min="11" max="12" width="17.85546875" style="23" customWidth="1"/>
    <col min="13" max="16384" width="12.5703125" style="23"/>
  </cols>
  <sheetData>
    <row r="2" spans="1:12">
      <c r="A2" s="24"/>
      <c r="B2" s="291" t="s">
        <v>562</v>
      </c>
      <c r="C2" s="24"/>
      <c r="D2" s="24"/>
      <c r="E2" s="24"/>
    </row>
    <row r="3" spans="1:12" ht="16.5" thickBot="1">
      <c r="A3" s="24"/>
      <c r="B3" s="250"/>
      <c r="C3" s="24"/>
      <c r="D3" s="24"/>
      <c r="E3" s="24"/>
    </row>
    <row r="4" spans="1:12">
      <c r="A4" s="24"/>
      <c r="B4" s="280" t="s">
        <v>677</v>
      </c>
      <c r="C4" s="285">
        <v>44561</v>
      </c>
      <c r="D4" s="285">
        <v>44926</v>
      </c>
      <c r="E4" s="285">
        <v>45291</v>
      </c>
      <c r="F4" s="285">
        <v>45657</v>
      </c>
      <c r="G4" s="285">
        <v>46022</v>
      </c>
    </row>
    <row r="5" spans="1:12">
      <c r="A5" s="24"/>
      <c r="B5" s="282" t="s">
        <v>39</v>
      </c>
      <c r="C5" s="283">
        <v>399</v>
      </c>
      <c r="D5" s="283">
        <v>449</v>
      </c>
      <c r="E5" s="283">
        <v>449</v>
      </c>
      <c r="F5" s="284">
        <v>599</v>
      </c>
      <c r="G5" s="284">
        <v>599</v>
      </c>
      <c r="J5" s="202"/>
    </row>
    <row r="6" spans="1:12">
      <c r="A6" s="24"/>
      <c r="B6" s="282" t="s">
        <v>38</v>
      </c>
      <c r="C6" s="284">
        <v>599</v>
      </c>
      <c r="D6" s="283">
        <v>649</v>
      </c>
      <c r="E6" s="283">
        <v>649</v>
      </c>
      <c r="F6" s="284">
        <v>599</v>
      </c>
      <c r="G6" s="284">
        <v>599</v>
      </c>
    </row>
    <row r="7" spans="1:12" ht="16.5" thickBot="1">
      <c r="A7" s="24"/>
      <c r="B7" s="805" t="s">
        <v>243</v>
      </c>
      <c r="C7" s="803">
        <v>799</v>
      </c>
      <c r="D7" s="804">
        <v>849</v>
      </c>
      <c r="E7" s="804">
        <v>849</v>
      </c>
      <c r="F7" s="803">
        <v>699</v>
      </c>
      <c r="G7" s="803">
        <v>599</v>
      </c>
      <c r="J7" s="203"/>
    </row>
    <row r="8" spans="1:12">
      <c r="A8" s="24"/>
      <c r="B8" s="1174" t="s">
        <v>139</v>
      </c>
      <c r="E8" s="24"/>
    </row>
    <row r="9" spans="1:12">
      <c r="A9" s="24"/>
      <c r="B9" s="250" t="str">
        <f>B2</f>
        <v>Vývoj cen za službu internet v pevné síti – O2</v>
      </c>
      <c r="E9" s="24"/>
    </row>
    <row r="10" spans="1:12">
      <c r="A10" s="24"/>
      <c r="E10" s="24"/>
    </row>
    <row r="11" spans="1:12" ht="15.75" customHeight="1">
      <c r="I11" s="1021">
        <v>2025</v>
      </c>
      <c r="J11" s="886"/>
      <c r="K11" s="886" t="s">
        <v>560</v>
      </c>
      <c r="L11" s="886" t="s">
        <v>4</v>
      </c>
    </row>
    <row r="12" spans="1:12" ht="19.5" customHeight="1">
      <c r="I12" s="1021"/>
      <c r="J12" s="905" t="s">
        <v>491</v>
      </c>
      <c r="K12" s="906">
        <v>499</v>
      </c>
      <c r="L12" s="914">
        <v>0</v>
      </c>
    </row>
    <row r="13" spans="1:12" ht="19.5" customHeight="1">
      <c r="I13" s="1021"/>
      <c r="J13" s="905" t="s">
        <v>492</v>
      </c>
      <c r="K13" s="906">
        <v>561</v>
      </c>
      <c r="L13" s="914">
        <v>0</v>
      </c>
    </row>
    <row r="14" spans="1:12" ht="19.5" customHeight="1">
      <c r="I14" s="1021"/>
      <c r="J14" s="884" t="s">
        <v>493</v>
      </c>
      <c r="K14" s="912">
        <v>671</v>
      </c>
      <c r="L14" s="945" t="s">
        <v>659</v>
      </c>
    </row>
  </sheetData>
  <mergeCells count="1">
    <mergeCell ref="I11:I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5C5C-73F0-4D3E-AF94-EC63E370790A}">
  <dimension ref="B2:G9"/>
  <sheetViews>
    <sheetView showGridLines="0" workbookViewId="0">
      <selection activeCell="B8" sqref="B8"/>
    </sheetView>
  </sheetViews>
  <sheetFormatPr defaultColWidth="12.5703125" defaultRowHeight="15.75"/>
  <cols>
    <col min="1" max="1" width="12.5703125" style="23"/>
    <col min="2" max="2" width="11.28515625" style="23" bestFit="1" customWidth="1"/>
    <col min="3" max="7" width="15.7109375" style="23" customWidth="1"/>
    <col min="8" max="16384" width="12.5703125" style="23"/>
  </cols>
  <sheetData>
    <row r="2" spans="2:7">
      <c r="B2" s="291" t="s">
        <v>563</v>
      </c>
      <c r="C2" s="274"/>
      <c r="D2" s="274"/>
      <c r="E2" s="274"/>
      <c r="F2" s="274"/>
      <c r="G2" s="274"/>
    </row>
    <row r="3" spans="2:7" ht="16.5" thickBot="1">
      <c r="B3" s="250"/>
      <c r="C3" s="274"/>
      <c r="D3" s="274"/>
      <c r="E3" s="274"/>
      <c r="F3" s="274"/>
      <c r="G3" s="274"/>
    </row>
    <row r="4" spans="2:7">
      <c r="B4" s="280" t="s">
        <v>677</v>
      </c>
      <c r="C4" s="285">
        <v>44561</v>
      </c>
      <c r="D4" s="285">
        <v>44926</v>
      </c>
      <c r="E4" s="285">
        <v>45291</v>
      </c>
      <c r="F4" s="285">
        <v>45657</v>
      </c>
      <c r="G4" s="285">
        <v>46022</v>
      </c>
    </row>
    <row r="5" spans="2:7">
      <c r="B5" s="282" t="s">
        <v>39</v>
      </c>
      <c r="C5" s="283">
        <v>399</v>
      </c>
      <c r="D5" s="283">
        <v>399</v>
      </c>
      <c r="E5" s="283">
        <v>449</v>
      </c>
      <c r="F5" s="284">
        <v>449</v>
      </c>
      <c r="G5" s="284">
        <v>449</v>
      </c>
    </row>
    <row r="6" spans="2:7">
      <c r="B6" s="282" t="s">
        <v>38</v>
      </c>
      <c r="C6" s="284">
        <v>599</v>
      </c>
      <c r="D6" s="283">
        <v>599</v>
      </c>
      <c r="E6" s="283">
        <v>649</v>
      </c>
      <c r="F6" s="284">
        <v>649</v>
      </c>
      <c r="G6" s="284">
        <v>649</v>
      </c>
    </row>
    <row r="7" spans="2:7" ht="16.5" thickBot="1">
      <c r="B7" s="805" t="s">
        <v>243</v>
      </c>
      <c r="C7" s="803">
        <v>799</v>
      </c>
      <c r="D7" s="804">
        <v>599</v>
      </c>
      <c r="E7" s="804">
        <v>649</v>
      </c>
      <c r="F7" s="803">
        <v>649</v>
      </c>
      <c r="G7" s="803">
        <v>649</v>
      </c>
    </row>
    <row r="8" spans="2:7">
      <c r="B8" s="1174" t="s">
        <v>139</v>
      </c>
      <c r="C8" s="274"/>
      <c r="D8" s="274"/>
      <c r="E8" s="274"/>
      <c r="F8" s="274"/>
      <c r="G8" s="274"/>
    </row>
    <row r="9" spans="2:7">
      <c r="B9" s="250" t="str">
        <f>B2</f>
        <v xml:space="preserve">Vývoj cen za službu internet v pevné síti – T-Mobile </v>
      </c>
      <c r="C9" s="274"/>
      <c r="D9" s="274"/>
      <c r="E9" s="274"/>
      <c r="F9" s="274"/>
      <c r="G9" s="274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C2E4-304C-4633-B948-CE781C9F2214}">
  <dimension ref="A2:G26"/>
  <sheetViews>
    <sheetView showGridLines="0" workbookViewId="0">
      <selection activeCell="B8" sqref="B8"/>
    </sheetView>
  </sheetViews>
  <sheetFormatPr defaultColWidth="12.5703125" defaultRowHeight="15.75"/>
  <cols>
    <col min="1" max="1" width="12.5703125" style="26"/>
    <col min="2" max="2" width="13.5703125" style="26" customWidth="1"/>
    <col min="3" max="7" width="15.7109375" style="26" customWidth="1"/>
    <col min="8" max="16384" width="12.5703125" style="26"/>
  </cols>
  <sheetData>
    <row r="2" spans="1:7">
      <c r="B2" s="291" t="s">
        <v>564</v>
      </c>
      <c r="C2" s="274"/>
      <c r="D2" s="274"/>
      <c r="E2" s="274"/>
      <c r="F2" s="274"/>
      <c r="G2" s="274"/>
    </row>
    <row r="3" spans="1:7" ht="16.5" thickBot="1">
      <c r="B3" s="250"/>
      <c r="C3" s="274"/>
      <c r="D3" s="274"/>
      <c r="E3" s="274"/>
      <c r="F3" s="274"/>
      <c r="G3" s="274"/>
    </row>
    <row r="4" spans="1:7">
      <c r="B4" s="280" t="s">
        <v>41</v>
      </c>
      <c r="C4" s="285">
        <v>44561</v>
      </c>
      <c r="D4" s="285">
        <v>44926</v>
      </c>
      <c r="E4" s="285">
        <v>45291</v>
      </c>
      <c r="F4" s="285">
        <v>45657</v>
      </c>
      <c r="G4" s="285">
        <v>46022</v>
      </c>
    </row>
    <row r="5" spans="1:7">
      <c r="B5" s="282" t="s">
        <v>39</v>
      </c>
      <c r="C5" s="283">
        <v>399</v>
      </c>
      <c r="D5" s="283">
        <v>399</v>
      </c>
      <c r="E5" s="283">
        <v>449</v>
      </c>
      <c r="F5" s="284">
        <v>449</v>
      </c>
      <c r="G5" s="284">
        <v>449</v>
      </c>
    </row>
    <row r="6" spans="1:7">
      <c r="B6" s="282" t="s">
        <v>38</v>
      </c>
      <c r="C6" s="284">
        <v>599</v>
      </c>
      <c r="D6" s="283">
        <v>599</v>
      </c>
      <c r="E6" s="283">
        <v>649</v>
      </c>
      <c r="F6" s="284">
        <v>649</v>
      </c>
      <c r="G6" s="284">
        <v>649</v>
      </c>
    </row>
    <row r="7" spans="1:7" ht="16.5" thickBot="1">
      <c r="B7" s="805" t="s">
        <v>243</v>
      </c>
      <c r="C7" s="803">
        <v>899</v>
      </c>
      <c r="D7" s="804">
        <v>899</v>
      </c>
      <c r="E7" s="804">
        <v>749</v>
      </c>
      <c r="F7" s="803">
        <v>749</v>
      </c>
      <c r="G7" s="803">
        <v>749</v>
      </c>
    </row>
    <row r="8" spans="1:7">
      <c r="A8" s="23"/>
      <c r="B8" s="1174" t="s">
        <v>139</v>
      </c>
      <c r="C8" s="274"/>
      <c r="D8" s="274"/>
      <c r="E8" s="274"/>
      <c r="F8" s="274"/>
      <c r="G8" s="274"/>
    </row>
    <row r="9" spans="1:7">
      <c r="A9" s="23"/>
      <c r="B9" s="250" t="str">
        <f>B2</f>
        <v>Vývoj cen za službu internet v pevné síti – Vodafone</v>
      </c>
      <c r="C9" s="274"/>
      <c r="D9" s="274"/>
      <c r="E9" s="274"/>
      <c r="F9" s="274"/>
      <c r="G9" s="274"/>
    </row>
    <row r="26" spans="1:1">
      <c r="A26" s="17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789A-4F5A-457D-9858-FD8280DDB40B}">
  <dimension ref="A2:H28"/>
  <sheetViews>
    <sheetView showGridLines="0" workbookViewId="0">
      <selection activeCell="B8" sqref="B8"/>
    </sheetView>
  </sheetViews>
  <sheetFormatPr defaultColWidth="12.5703125" defaultRowHeight="15.75"/>
  <cols>
    <col min="1" max="1" width="12.5703125" style="23"/>
    <col min="2" max="2" width="13.42578125" style="23" customWidth="1"/>
    <col min="3" max="7" width="15.7109375" style="23" customWidth="1"/>
    <col min="8" max="16384" width="12.5703125" style="23"/>
  </cols>
  <sheetData>
    <row r="2" spans="2:8">
      <c r="B2" s="291" t="s">
        <v>420</v>
      </c>
      <c r="C2" s="274"/>
      <c r="D2" s="274"/>
      <c r="E2" s="274"/>
      <c r="F2" s="274"/>
      <c r="G2" s="274"/>
      <c r="H2" s="274"/>
    </row>
    <row r="3" spans="2:8" ht="16.5" thickBot="1">
      <c r="B3" s="250"/>
      <c r="C3" s="274"/>
      <c r="D3" s="274"/>
      <c r="E3" s="274"/>
      <c r="F3" s="274"/>
      <c r="G3" s="274"/>
      <c r="H3" s="274"/>
    </row>
    <row r="4" spans="2:8">
      <c r="B4" s="280" t="s">
        <v>41</v>
      </c>
      <c r="C4" s="285">
        <v>44561</v>
      </c>
      <c r="D4" s="285">
        <v>44926</v>
      </c>
      <c r="E4" s="285">
        <v>45291</v>
      </c>
      <c r="F4" s="285">
        <v>45657</v>
      </c>
      <c r="G4" s="285">
        <v>46022</v>
      </c>
      <c r="H4" s="274"/>
    </row>
    <row r="5" spans="2:8">
      <c r="B5" s="282" t="s">
        <v>259</v>
      </c>
      <c r="C5" s="283">
        <v>345</v>
      </c>
      <c r="D5" s="283">
        <v>345</v>
      </c>
      <c r="E5" s="283">
        <v>345</v>
      </c>
      <c r="F5" s="284">
        <v>345</v>
      </c>
      <c r="G5" s="284">
        <v>345</v>
      </c>
      <c r="H5" s="274"/>
    </row>
    <row r="6" spans="2:8">
      <c r="B6" s="282" t="s">
        <v>38</v>
      </c>
      <c r="C6" s="284">
        <v>345</v>
      </c>
      <c r="D6" s="283">
        <v>345</v>
      </c>
      <c r="E6" s="283">
        <v>345</v>
      </c>
      <c r="F6" s="284">
        <v>345</v>
      </c>
      <c r="G6" s="284">
        <v>345</v>
      </c>
      <c r="H6" s="274"/>
    </row>
    <row r="7" spans="2:8" ht="16.5" thickBot="1">
      <c r="B7" s="805" t="s">
        <v>243</v>
      </c>
      <c r="C7" s="803">
        <v>585</v>
      </c>
      <c r="D7" s="804">
        <v>585</v>
      </c>
      <c r="E7" s="804">
        <v>585</v>
      </c>
      <c r="F7" s="803">
        <v>585</v>
      </c>
      <c r="G7" s="803">
        <v>585</v>
      </c>
      <c r="H7" s="274"/>
    </row>
    <row r="8" spans="2:8">
      <c r="B8" s="1174" t="s">
        <v>139</v>
      </c>
      <c r="C8" s="276"/>
      <c r="D8" s="276"/>
      <c r="E8" s="276"/>
      <c r="F8" s="276"/>
      <c r="G8" s="277"/>
      <c r="H8" s="274"/>
    </row>
    <row r="9" spans="2:8">
      <c r="B9" s="250" t="str">
        <f>B2</f>
        <v>Vývoj cen za službu internet v pevné síti – STARNET</v>
      </c>
      <c r="C9" s="274"/>
      <c r="D9" s="274"/>
      <c r="E9" s="274"/>
      <c r="F9" s="274"/>
      <c r="G9" s="274"/>
      <c r="H9" s="274"/>
    </row>
    <row r="10" spans="2:8">
      <c r="C10" s="24"/>
      <c r="D10" s="24"/>
    </row>
    <row r="28" spans="1:1">
      <c r="A28" s="17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5400-CE74-4D00-BBFA-D4B9660ED8F2}">
  <dimension ref="B1:L14"/>
  <sheetViews>
    <sheetView showGridLines="0" zoomScaleNormal="100" workbookViewId="0">
      <selection activeCell="B8" sqref="B8"/>
    </sheetView>
  </sheetViews>
  <sheetFormatPr defaultColWidth="10.28515625" defaultRowHeight="15"/>
  <cols>
    <col min="1" max="1" width="10.28515625" style="27"/>
    <col min="2" max="2" width="35.85546875" style="27" customWidth="1"/>
    <col min="3" max="5" width="10.28515625" style="27" customWidth="1"/>
    <col min="6" max="8" width="10.28515625" style="27"/>
    <col min="9" max="9" width="7.7109375" style="27" customWidth="1"/>
    <col min="10" max="10" width="30.85546875" style="27" customWidth="1"/>
    <col min="11" max="12" width="17.85546875" style="27" customWidth="1"/>
    <col min="13" max="16384" width="10.28515625" style="27"/>
  </cols>
  <sheetData>
    <row r="1" spans="2:12">
      <c r="C1" s="27" t="s">
        <v>42</v>
      </c>
    </row>
    <row r="2" spans="2:12" ht="15.75">
      <c r="B2" s="279" t="s">
        <v>43</v>
      </c>
    </row>
    <row r="3" spans="2:12" ht="16.5" thickBot="1">
      <c r="B3" s="279"/>
    </row>
    <row r="4" spans="2:12">
      <c r="B4" s="280" t="s">
        <v>260</v>
      </c>
      <c r="C4" s="281">
        <v>2021</v>
      </c>
      <c r="D4" s="281">
        <v>2022</v>
      </c>
      <c r="E4" s="281">
        <v>2023</v>
      </c>
      <c r="F4" s="281">
        <v>2024</v>
      </c>
      <c r="G4" s="281">
        <v>2025</v>
      </c>
    </row>
    <row r="5" spans="2:12">
      <c r="B5" s="282" t="s">
        <v>44</v>
      </c>
      <c r="C5" s="283">
        <v>599</v>
      </c>
      <c r="D5" s="283">
        <v>649</v>
      </c>
      <c r="E5" s="283">
        <v>649</v>
      </c>
      <c r="F5" s="284">
        <v>599</v>
      </c>
      <c r="G5" s="284">
        <v>599</v>
      </c>
    </row>
    <row r="6" spans="2:12">
      <c r="B6" s="282" t="s">
        <v>46</v>
      </c>
      <c r="C6" s="284">
        <v>599</v>
      </c>
      <c r="D6" s="283">
        <v>599</v>
      </c>
      <c r="E6" s="283">
        <v>399</v>
      </c>
      <c r="F6" s="284">
        <v>399</v>
      </c>
      <c r="G6" s="284">
        <v>399</v>
      </c>
    </row>
    <row r="7" spans="2:12" ht="15.75" thickBot="1">
      <c r="B7" s="805" t="s">
        <v>45</v>
      </c>
      <c r="C7" s="803">
        <v>599</v>
      </c>
      <c r="D7" s="804">
        <v>599</v>
      </c>
      <c r="E7" s="804">
        <v>599</v>
      </c>
      <c r="F7" s="803">
        <v>649</v>
      </c>
      <c r="G7" s="803">
        <v>649</v>
      </c>
    </row>
    <row r="8" spans="2:12">
      <c r="B8" s="1174" t="s">
        <v>139</v>
      </c>
      <c r="C8" s="817"/>
      <c r="D8" s="817"/>
      <c r="G8" s="148"/>
    </row>
    <row r="9" spans="2:12">
      <c r="B9" s="856" t="str">
        <f>B2</f>
        <v xml:space="preserve">Srovnání nabídek služby fixní LTE/5G </v>
      </c>
    </row>
    <row r="11" spans="2:12" ht="15.75" customHeight="1">
      <c r="B11" s="28"/>
      <c r="I11" s="1021">
        <v>2025</v>
      </c>
      <c r="J11" s="888"/>
      <c r="K11" s="888" t="s">
        <v>488</v>
      </c>
      <c r="L11" s="888" t="s">
        <v>4</v>
      </c>
    </row>
    <row r="12" spans="2:12" ht="15.75">
      <c r="I12" s="1021"/>
      <c r="J12" s="900" t="s">
        <v>558</v>
      </c>
      <c r="K12" s="917">
        <v>599</v>
      </c>
      <c r="L12" s="918">
        <v>0</v>
      </c>
    </row>
    <row r="13" spans="2:12" ht="15.75">
      <c r="I13" s="1021"/>
      <c r="J13" s="900" t="s">
        <v>559</v>
      </c>
      <c r="K13" s="917">
        <v>399</v>
      </c>
      <c r="L13" s="919">
        <v>0</v>
      </c>
    </row>
    <row r="14" spans="2:12" ht="15.75">
      <c r="I14" s="1021"/>
      <c r="J14" s="900" t="s">
        <v>702</v>
      </c>
      <c r="K14" s="917">
        <v>649</v>
      </c>
      <c r="L14" s="919">
        <v>0</v>
      </c>
    </row>
  </sheetData>
  <mergeCells count="1">
    <mergeCell ref="I11:I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6D16F-9266-4D0C-AB48-22CA16515D6B}">
  <dimension ref="A2:R62"/>
  <sheetViews>
    <sheetView showGridLines="0" zoomScaleNormal="100" workbookViewId="0">
      <selection activeCell="I4" sqref="I4"/>
    </sheetView>
  </sheetViews>
  <sheetFormatPr defaultColWidth="10.28515625" defaultRowHeight="15.75"/>
  <cols>
    <col min="1" max="1" width="10.28515625" style="29"/>
    <col min="2" max="2" width="15.5703125" style="2" customWidth="1"/>
    <col min="3" max="4" width="10.140625" style="2" customWidth="1"/>
    <col min="5" max="5" width="2.140625" style="2" customWidth="1"/>
    <col min="6" max="7" width="17.7109375" style="2" customWidth="1"/>
    <col min="8" max="8" width="8" style="2" customWidth="1"/>
    <col min="9" max="9" width="7.7109375" style="2" customWidth="1"/>
    <col min="10" max="10" width="30.85546875" style="2" customWidth="1"/>
    <col min="11" max="12" width="17.85546875" style="29" customWidth="1"/>
    <col min="13" max="13" width="7.7109375" style="29" customWidth="1"/>
    <col min="14" max="14" width="30.85546875" style="29" customWidth="1"/>
    <col min="15" max="16" width="17.85546875" style="29" customWidth="1"/>
    <col min="17" max="16384" width="10.28515625" style="29"/>
  </cols>
  <sheetData>
    <row r="2" spans="2:9">
      <c r="B2" s="311" t="s">
        <v>77</v>
      </c>
    </row>
    <row r="3" spans="2:9" ht="16.5" thickBot="1">
      <c r="B3" s="29"/>
    </row>
    <row r="4" spans="2:9" ht="27.75" customHeight="1">
      <c r="B4" s="318" t="s">
        <v>76</v>
      </c>
      <c r="C4" s="317" t="s">
        <v>75</v>
      </c>
      <c r="D4" s="317" t="s">
        <v>502</v>
      </c>
      <c r="E4" s="317"/>
      <c r="F4" s="317" t="s">
        <v>500</v>
      </c>
      <c r="G4" s="317" t="s">
        <v>501</v>
      </c>
      <c r="I4" s="310" t="str">
        <f>B2</f>
        <v xml:space="preserve">Mezinárodní srovnání přístupu k internetu v pevných sítích </v>
      </c>
    </row>
    <row r="5" spans="2:9" ht="15.75" customHeight="1">
      <c r="B5" s="316" t="s">
        <v>74</v>
      </c>
      <c r="C5" s="319">
        <v>151.16999999999999</v>
      </c>
      <c r="D5" s="319">
        <v>338.99</v>
      </c>
      <c r="E5" s="319"/>
      <c r="F5" s="319">
        <v>687.07</v>
      </c>
      <c r="G5" s="319">
        <v>962.84</v>
      </c>
    </row>
    <row r="6" spans="2:9" ht="15.75" customHeight="1">
      <c r="B6" s="247" t="s">
        <v>72</v>
      </c>
      <c r="C6" s="320">
        <v>185.85531243647719</v>
      </c>
      <c r="D6" s="320">
        <v>347.60092437977983</v>
      </c>
      <c r="E6" s="320"/>
      <c r="F6" s="320">
        <v>687.06934138377562</v>
      </c>
      <c r="G6" s="320">
        <v>962.83519367697011</v>
      </c>
    </row>
    <row r="7" spans="2:9" ht="15.75" customHeight="1">
      <c r="B7" s="247" t="s">
        <v>67</v>
      </c>
      <c r="C7" s="320">
        <v>223.227028432476</v>
      </c>
      <c r="D7" s="320">
        <v>390.20887051942344</v>
      </c>
      <c r="E7" s="320"/>
      <c r="F7" s="320">
        <v>687.06934138377562</v>
      </c>
      <c r="G7" s="320">
        <v>962.83519367697011</v>
      </c>
    </row>
    <row r="8" spans="2:9" ht="15.75" customHeight="1">
      <c r="B8" s="247" t="s">
        <v>70</v>
      </c>
      <c r="C8" s="320">
        <v>331.01345388009952</v>
      </c>
      <c r="D8" s="320">
        <v>790.54942618467408</v>
      </c>
      <c r="E8" s="320"/>
      <c r="F8" s="320">
        <v>687.06934138377562</v>
      </c>
      <c r="G8" s="320">
        <v>962.83519367697011</v>
      </c>
    </row>
    <row r="9" spans="2:9" ht="15.75" customHeight="1">
      <c r="B9" s="247" t="s">
        <v>61</v>
      </c>
      <c r="C9" s="320">
        <v>376.2253288187797</v>
      </c>
      <c r="D9" s="320">
        <v>617.04904021952848</v>
      </c>
      <c r="E9" s="320"/>
      <c r="F9" s="320">
        <v>687.06934138377562</v>
      </c>
      <c r="G9" s="320">
        <v>962.83519367697011</v>
      </c>
    </row>
    <row r="10" spans="2:9" ht="15.75" customHeight="1">
      <c r="B10" s="247" t="s">
        <v>69</v>
      </c>
      <c r="C10" s="320">
        <v>385.25473671043039</v>
      </c>
      <c r="D10" s="320">
        <v>648.56629704252759</v>
      </c>
      <c r="E10" s="320"/>
      <c r="F10" s="320">
        <v>687.06934138377562</v>
      </c>
      <c r="G10" s="320">
        <v>962.83519367697011</v>
      </c>
    </row>
    <row r="11" spans="2:9" ht="15.75" customHeight="1">
      <c r="B11" s="247" t="s">
        <v>68</v>
      </c>
      <c r="C11" s="320">
        <v>387.72568774443198</v>
      </c>
      <c r="D11" s="320">
        <v>747.84203047806636</v>
      </c>
      <c r="E11" s="320"/>
      <c r="F11" s="320">
        <v>687.06934138377562</v>
      </c>
      <c r="G11" s="320">
        <v>962.83519367697011</v>
      </c>
    </row>
    <row r="12" spans="2:9" ht="15.75" customHeight="1">
      <c r="B12" s="247" t="s">
        <v>71</v>
      </c>
      <c r="C12" s="320">
        <v>387.89745969627268</v>
      </c>
      <c r="D12" s="320">
        <v>771.21417545508734</v>
      </c>
      <c r="E12" s="320"/>
      <c r="F12" s="320">
        <v>687.06934138377562</v>
      </c>
      <c r="G12" s="320">
        <v>962.83519367697011</v>
      </c>
    </row>
    <row r="13" spans="2:9" ht="15.75" customHeight="1">
      <c r="B13" s="247" t="s">
        <v>65</v>
      </c>
      <c r="C13" s="320">
        <v>438.92955028857637</v>
      </c>
      <c r="D13" s="320">
        <v>765.44685643105504</v>
      </c>
      <c r="E13" s="320"/>
      <c r="F13" s="320">
        <v>687.06934138377562</v>
      </c>
      <c r="G13" s="320">
        <v>962.83519367697011</v>
      </c>
    </row>
    <row r="14" spans="2:9" ht="15.75" customHeight="1">
      <c r="B14" s="247" t="s">
        <v>66</v>
      </c>
      <c r="C14" s="320">
        <v>476.55208317045435</v>
      </c>
      <c r="D14" s="320">
        <v>679.73664326804692</v>
      </c>
      <c r="E14" s="320"/>
      <c r="F14" s="320">
        <v>687.06934138377562</v>
      </c>
      <c r="G14" s="320">
        <v>962.83519367697011</v>
      </c>
    </row>
    <row r="15" spans="2:9" ht="15.75" customHeight="1">
      <c r="B15" s="247" t="s">
        <v>60</v>
      </c>
      <c r="C15" s="320">
        <v>500.37968732897701</v>
      </c>
      <c r="D15" s="320">
        <v>785.16729953390711</v>
      </c>
      <c r="E15" s="320"/>
      <c r="F15" s="320">
        <v>687.06934138377562</v>
      </c>
      <c r="G15" s="320">
        <v>962.83519367697011</v>
      </c>
    </row>
    <row r="16" spans="2:9" ht="15.75" customHeight="1">
      <c r="B16" s="736" t="s">
        <v>64</v>
      </c>
      <c r="C16" s="737">
        <v>599</v>
      </c>
      <c r="D16" s="737">
        <v>964.98926398278763</v>
      </c>
      <c r="E16" s="737"/>
      <c r="F16" s="737">
        <v>687.06934138377562</v>
      </c>
      <c r="G16" s="737">
        <v>962.83519367697011</v>
      </c>
    </row>
    <row r="17" spans="2:12" ht="15.75" customHeight="1">
      <c r="B17" s="247" t="s">
        <v>59</v>
      </c>
      <c r="C17" s="320">
        <v>699.77911160293024</v>
      </c>
      <c r="D17" s="320">
        <v>1161.1182411660916</v>
      </c>
      <c r="E17" s="320"/>
      <c r="F17" s="320">
        <v>687.06934138377562</v>
      </c>
      <c r="G17" s="320">
        <v>962.83519367697011</v>
      </c>
    </row>
    <row r="18" spans="2:12" ht="15.75" customHeight="1">
      <c r="B18" s="247" t="s">
        <v>63</v>
      </c>
      <c r="C18" s="320">
        <v>702.03646357584296</v>
      </c>
      <c r="D18" s="320">
        <v>1093.0660823547951</v>
      </c>
      <c r="E18" s="320"/>
      <c r="F18" s="320">
        <v>687.06934138377562</v>
      </c>
      <c r="G18" s="320">
        <v>962.83519367697011</v>
      </c>
    </row>
    <row r="19" spans="2:12" ht="15.75" customHeight="1">
      <c r="B19" s="247" t="s">
        <v>54</v>
      </c>
      <c r="C19" s="320">
        <v>749.9424887787676</v>
      </c>
      <c r="D19" s="320">
        <v>947.80961209586019</v>
      </c>
      <c r="E19" s="320"/>
      <c r="F19" s="320">
        <v>687.06934138377562</v>
      </c>
      <c r="G19" s="320">
        <v>962.83519367697011</v>
      </c>
    </row>
    <row r="20" spans="2:12" ht="15.75" customHeight="1">
      <c r="B20" s="247" t="s">
        <v>62</v>
      </c>
      <c r="C20" s="320">
        <v>749.9424887787676</v>
      </c>
      <c r="D20" s="320">
        <v>1096.8463391151051</v>
      </c>
      <c r="E20" s="320"/>
      <c r="F20" s="320">
        <v>687.06934138377562</v>
      </c>
      <c r="G20" s="320">
        <v>962.83519367697011</v>
      </c>
      <c r="I20" s="1021">
        <v>2025</v>
      </c>
      <c r="J20" s="888"/>
      <c r="K20" s="888" t="s">
        <v>489</v>
      </c>
      <c r="L20" s="888" t="s">
        <v>4</v>
      </c>
    </row>
    <row r="21" spans="2:12" ht="15.75" customHeight="1">
      <c r="B21" s="247" t="s">
        <v>56</v>
      </c>
      <c r="C21" s="320">
        <v>826.19082208604027</v>
      </c>
      <c r="D21" s="320">
        <v>1084.661892203251</v>
      </c>
      <c r="E21" s="320"/>
      <c r="F21" s="320">
        <v>687.06934138377562</v>
      </c>
      <c r="G21" s="320">
        <v>962.83519367697011</v>
      </c>
      <c r="I21" s="1021"/>
      <c r="J21" s="1035" t="s">
        <v>608</v>
      </c>
      <c r="K21" s="1037">
        <v>599</v>
      </c>
      <c r="L21" s="1027">
        <v>0</v>
      </c>
    </row>
    <row r="22" spans="2:12" ht="15.75" customHeight="1">
      <c r="B22" s="247" t="s">
        <v>55</v>
      </c>
      <c r="C22" s="320">
        <v>852.52659510335502</v>
      </c>
      <c r="D22" s="320">
        <v>1093.3330619298226</v>
      </c>
      <c r="E22" s="320"/>
      <c r="F22" s="320">
        <v>687.06934138377562</v>
      </c>
      <c r="G22" s="320">
        <v>962.83519367697011</v>
      </c>
      <c r="I22" s="1021"/>
      <c r="J22" s="1036"/>
      <c r="K22" s="1037"/>
      <c r="L22" s="1027"/>
    </row>
    <row r="23" spans="2:12" ht="15.75" customHeight="1">
      <c r="B23" s="247" t="s">
        <v>53</v>
      </c>
      <c r="C23" s="320">
        <v>877.60828369127353</v>
      </c>
      <c r="D23" s="320">
        <v>906.55774509818912</v>
      </c>
      <c r="E23" s="320"/>
      <c r="F23" s="320">
        <v>687.06934138377562</v>
      </c>
      <c r="G23" s="320">
        <v>962.83519367697011</v>
      </c>
      <c r="I23" s="1021"/>
      <c r="J23" s="1032" t="s">
        <v>421</v>
      </c>
      <c r="K23" s="1033">
        <v>687.07</v>
      </c>
      <c r="L23" s="1034" t="s">
        <v>621</v>
      </c>
    </row>
    <row r="24" spans="2:12" ht="15.75" customHeight="1">
      <c r="B24" s="247" t="s">
        <v>52</v>
      </c>
      <c r="C24" s="320">
        <v>975.67768607003541</v>
      </c>
      <c r="D24" s="320">
        <v>1542.7935354850993</v>
      </c>
      <c r="E24" s="320"/>
      <c r="F24" s="320">
        <v>687.06934138377562</v>
      </c>
      <c r="G24" s="320">
        <v>962.83519367697011</v>
      </c>
      <c r="I24" s="1021"/>
      <c r="J24" s="1032"/>
      <c r="K24" s="1033"/>
      <c r="L24" s="1034"/>
    </row>
    <row r="25" spans="2:12" ht="15.75" customHeight="1">
      <c r="B25" s="247" t="s">
        <v>49</v>
      </c>
      <c r="C25" s="320">
        <v>990.72669922278658</v>
      </c>
      <c r="D25" s="320">
        <v>1218.1835129493998</v>
      </c>
      <c r="E25" s="320"/>
      <c r="F25" s="320">
        <v>687.06934138377562</v>
      </c>
      <c r="G25" s="320">
        <v>962.83519367697011</v>
      </c>
      <c r="I25" s="630"/>
      <c r="J25" s="631"/>
      <c r="K25" s="632"/>
      <c r="L25" s="633"/>
    </row>
    <row r="26" spans="2:12" ht="15.75" customHeight="1">
      <c r="B26" s="247" t="s">
        <v>58</v>
      </c>
      <c r="C26" s="320">
        <v>1003.0167266308669</v>
      </c>
      <c r="D26" s="320">
        <v>1227.629068276327</v>
      </c>
      <c r="E26" s="320"/>
      <c r="F26" s="320">
        <v>687.06934138377562</v>
      </c>
      <c r="G26" s="320">
        <v>962.83519367697011</v>
      </c>
    </row>
    <row r="27" spans="2:12" ht="15.75" customHeight="1">
      <c r="B27" s="247" t="s">
        <v>51</v>
      </c>
      <c r="C27" s="320">
        <v>1005.2292885094382</v>
      </c>
      <c r="D27" s="320">
        <v>1002.5242093272329</v>
      </c>
      <c r="E27" s="320"/>
      <c r="F27" s="320">
        <v>687.06934138377562</v>
      </c>
      <c r="G27" s="320">
        <v>962.83519367697011</v>
      </c>
    </row>
    <row r="28" spans="2:12" ht="15.75" customHeight="1">
      <c r="B28" s="247" t="s">
        <v>50</v>
      </c>
      <c r="C28" s="320">
        <v>1015.0559371530677</v>
      </c>
      <c r="D28" s="320">
        <v>1172.6927858921226</v>
      </c>
      <c r="E28" s="320"/>
      <c r="F28" s="320">
        <v>687.06934138377562</v>
      </c>
      <c r="G28" s="320">
        <v>962.83519367697011</v>
      </c>
    </row>
    <row r="29" spans="2:12" ht="15.75" customHeight="1">
      <c r="B29" s="247" t="s">
        <v>57</v>
      </c>
      <c r="C29" s="320">
        <v>1040.8900763986239</v>
      </c>
      <c r="D29" s="320">
        <v>1599.9695774364338</v>
      </c>
      <c r="E29" s="320"/>
      <c r="F29" s="320">
        <v>687.06934138377562</v>
      </c>
      <c r="G29" s="320">
        <v>962.83519367697011</v>
      </c>
    </row>
    <row r="30" spans="2:12" ht="15.75" customHeight="1">
      <c r="B30" s="247" t="s">
        <v>47</v>
      </c>
      <c r="C30" s="320">
        <v>1304.2478065717696</v>
      </c>
      <c r="D30" s="320">
        <v>1400.2885705782971</v>
      </c>
      <c r="E30" s="320"/>
      <c r="F30" s="320">
        <v>687.06934138377562</v>
      </c>
      <c r="G30" s="320">
        <v>962.83519367697011</v>
      </c>
    </row>
    <row r="31" spans="2:12" ht="15.75" customHeight="1" thickBot="1">
      <c r="B31" s="818" t="s">
        <v>48</v>
      </c>
      <c r="C31" s="819">
        <v>1314.7704643939473</v>
      </c>
      <c r="D31" s="819">
        <v>1601.7119729522528</v>
      </c>
      <c r="E31" s="819"/>
      <c r="F31" s="819">
        <v>687.06934138377562</v>
      </c>
      <c r="G31" s="819">
        <v>962.83519367697011</v>
      </c>
    </row>
    <row r="32" spans="2:12">
      <c r="B32" s="206"/>
      <c r="C32" s="207"/>
      <c r="D32" s="207"/>
      <c r="E32" s="207"/>
      <c r="F32" s="207"/>
      <c r="G32" s="207"/>
    </row>
    <row r="33" spans="1:18">
      <c r="B33" s="313"/>
      <c r="C33" s="314"/>
      <c r="D33" s="315"/>
      <c r="I33" s="29"/>
    </row>
    <row r="34" spans="1:18">
      <c r="J34" s="208"/>
    </row>
    <row r="35" spans="1:18">
      <c r="A35" s="178"/>
      <c r="B35" s="862"/>
      <c r="C35" s="312"/>
      <c r="D35" s="312"/>
      <c r="E35" s="312"/>
      <c r="J35" s="208"/>
    </row>
    <row r="36" spans="1:18">
      <c r="A36" s="178"/>
      <c r="B36" s="862"/>
      <c r="C36" s="321"/>
      <c r="D36" s="321"/>
      <c r="E36" s="321"/>
      <c r="J36" s="208"/>
    </row>
    <row r="37" spans="1:18">
      <c r="A37" s="178"/>
      <c r="B37" s="862"/>
      <c r="C37" s="321"/>
      <c r="D37" s="321"/>
      <c r="E37" s="321"/>
      <c r="J37" s="208"/>
    </row>
    <row r="38" spans="1:18">
      <c r="A38" s="178"/>
      <c r="B38" s="862"/>
      <c r="C38" s="321"/>
      <c r="D38" s="321"/>
      <c r="E38" s="321"/>
      <c r="M38" s="322"/>
      <c r="N38" s="322"/>
      <c r="O38" s="322"/>
      <c r="P38" s="322"/>
      <c r="Q38" s="322"/>
      <c r="R38" s="322"/>
    </row>
    <row r="39" spans="1:18">
      <c r="A39" s="178"/>
      <c r="B39" s="862"/>
      <c r="C39" s="321"/>
      <c r="D39" s="321"/>
      <c r="E39" s="321"/>
    </row>
    <row r="40" spans="1:18">
      <c r="A40" s="178"/>
      <c r="B40" s="862"/>
      <c r="C40" s="321"/>
      <c r="D40" s="321"/>
      <c r="E40" s="321"/>
      <c r="M40" s="323"/>
      <c r="N40" s="323"/>
      <c r="O40" s="323"/>
      <c r="P40" s="323"/>
      <c r="Q40" s="323"/>
      <c r="R40" s="323"/>
    </row>
    <row r="41" spans="1:18">
      <c r="A41" s="178"/>
      <c r="B41" s="862"/>
      <c r="C41" s="321"/>
      <c r="D41" s="321"/>
      <c r="E41" s="321"/>
    </row>
    <row r="42" spans="1:18">
      <c r="A42" s="178"/>
      <c r="B42" s="862"/>
      <c r="C42" s="321"/>
      <c r="D42" s="321"/>
      <c r="E42" s="321"/>
    </row>
    <row r="43" spans="1:18">
      <c r="A43" s="178"/>
      <c r="B43" s="862"/>
      <c r="C43" s="321"/>
      <c r="D43" s="321"/>
      <c r="E43" s="321"/>
    </row>
    <row r="44" spans="1:18">
      <c r="A44" s="178"/>
      <c r="B44" s="862"/>
      <c r="C44" s="321"/>
      <c r="D44" s="321"/>
      <c r="E44" s="321"/>
    </row>
    <row r="45" spans="1:18">
      <c r="A45" s="178"/>
      <c r="B45" s="862"/>
      <c r="C45" s="321"/>
      <c r="D45" s="321"/>
      <c r="E45" s="321"/>
    </row>
    <row r="46" spans="1:18">
      <c r="A46" s="178"/>
      <c r="B46" s="862"/>
      <c r="C46" s="321"/>
      <c r="D46" s="321"/>
      <c r="E46" s="321"/>
    </row>
    <row r="47" spans="1:18">
      <c r="A47" s="178"/>
      <c r="B47" s="862"/>
      <c r="C47" s="321"/>
      <c r="D47" s="321"/>
      <c r="E47" s="321"/>
    </row>
    <row r="48" spans="1:18">
      <c r="A48" s="178"/>
      <c r="B48" s="862"/>
      <c r="C48" s="321"/>
      <c r="D48" s="321"/>
      <c r="E48" s="321"/>
    </row>
    <row r="49" spans="1:5">
      <c r="A49" s="178"/>
      <c r="B49" s="862"/>
      <c r="C49" s="321"/>
      <c r="D49" s="321"/>
      <c r="E49" s="321"/>
    </row>
    <row r="50" spans="1:5">
      <c r="A50" s="178"/>
      <c r="B50" s="862"/>
      <c r="C50" s="321"/>
      <c r="D50" s="321"/>
      <c r="E50" s="321"/>
    </row>
    <row r="51" spans="1:5">
      <c r="A51" s="178"/>
      <c r="B51" s="862"/>
      <c r="C51" s="321"/>
      <c r="D51" s="321"/>
      <c r="E51" s="321"/>
    </row>
    <row r="52" spans="1:5">
      <c r="A52" s="178"/>
      <c r="B52" s="862"/>
      <c r="C52" s="321"/>
      <c r="D52" s="321"/>
      <c r="E52" s="321"/>
    </row>
    <row r="53" spans="1:5">
      <c r="A53" s="178"/>
      <c r="B53" s="862"/>
      <c r="C53" s="321"/>
      <c r="D53" s="321"/>
      <c r="E53" s="321"/>
    </row>
    <row r="54" spans="1:5">
      <c r="A54" s="178"/>
      <c r="B54" s="862"/>
      <c r="C54" s="321"/>
      <c r="D54" s="321"/>
      <c r="E54" s="321"/>
    </row>
    <row r="55" spans="1:5">
      <c r="A55" s="178"/>
      <c r="B55" s="862"/>
      <c r="C55" s="321"/>
      <c r="D55" s="321"/>
      <c r="E55" s="321"/>
    </row>
    <row r="56" spans="1:5">
      <c r="A56" s="178"/>
      <c r="B56" s="862"/>
      <c r="C56" s="321"/>
      <c r="D56" s="321"/>
      <c r="E56" s="321"/>
    </row>
    <row r="57" spans="1:5">
      <c r="A57" s="178"/>
      <c r="B57" s="862"/>
      <c r="C57" s="321"/>
      <c r="D57" s="321"/>
      <c r="E57" s="321"/>
    </row>
    <row r="58" spans="1:5">
      <c r="A58" s="178"/>
      <c r="B58" s="862"/>
      <c r="C58" s="321"/>
      <c r="D58" s="321"/>
      <c r="E58" s="321"/>
    </row>
    <row r="59" spans="1:5">
      <c r="A59" s="178"/>
      <c r="B59" s="862"/>
      <c r="C59" s="321"/>
      <c r="D59" s="321"/>
      <c r="E59" s="321"/>
    </row>
    <row r="60" spans="1:5">
      <c r="A60" s="178"/>
      <c r="B60" s="862"/>
      <c r="C60" s="321"/>
      <c r="D60" s="321"/>
      <c r="E60" s="321"/>
    </row>
    <row r="61" spans="1:5">
      <c r="A61" s="178"/>
      <c r="B61" s="862"/>
      <c r="C61" s="321"/>
      <c r="D61" s="321"/>
      <c r="E61" s="321"/>
    </row>
    <row r="62" spans="1:5">
      <c r="A62" s="178"/>
      <c r="B62" s="862"/>
      <c r="C62" s="321"/>
      <c r="D62" s="321"/>
      <c r="E62" s="321"/>
    </row>
  </sheetData>
  <mergeCells count="7">
    <mergeCell ref="I20:I24"/>
    <mergeCell ref="J23:J24"/>
    <mergeCell ref="K23:K24"/>
    <mergeCell ref="L23:L24"/>
    <mergeCell ref="J21:J22"/>
    <mergeCell ref="K21:K22"/>
    <mergeCell ref="L21:L2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F5FE-A4E6-4501-A18B-B965500AFC9A}">
  <dimension ref="B2:O33"/>
  <sheetViews>
    <sheetView showGridLines="0" workbookViewId="0">
      <selection activeCell="K25" sqref="K25:O29"/>
    </sheetView>
  </sheetViews>
  <sheetFormatPr defaultColWidth="10.28515625" defaultRowHeight="15.75"/>
  <cols>
    <col min="1" max="1" width="14.7109375" style="30" customWidth="1"/>
    <col min="2" max="9" width="10.28515625" style="30"/>
    <col min="10" max="10" width="2.28515625" style="30" customWidth="1"/>
    <col min="11" max="11" width="7.7109375" style="30" customWidth="1"/>
    <col min="12" max="12" width="24.85546875" style="30" customWidth="1"/>
    <col min="13" max="15" width="15.7109375" style="30" customWidth="1"/>
    <col min="16" max="16384" width="10.28515625" style="30"/>
  </cols>
  <sheetData>
    <row r="2" spans="2:11" s="324" customFormat="1">
      <c r="B2" s="237" t="s">
        <v>78</v>
      </c>
    </row>
    <row r="3" spans="2:11">
      <c r="K3" s="185"/>
    </row>
    <row r="23" spans="2:15">
      <c r="K23" s="185"/>
    </row>
    <row r="25" spans="2:15" ht="15.75" customHeight="1">
      <c r="K25" s="1021">
        <v>2025</v>
      </c>
      <c r="L25" s="889" t="s">
        <v>599</v>
      </c>
      <c r="M25" s="887" t="s">
        <v>423</v>
      </c>
      <c r="N25" s="887" t="s">
        <v>424</v>
      </c>
      <c r="O25" s="887" t="s">
        <v>425</v>
      </c>
    </row>
    <row r="26" spans="2:15" ht="21" customHeight="1">
      <c r="K26" s="1021"/>
      <c r="L26" s="901" t="s">
        <v>426</v>
      </c>
      <c r="M26" s="907" t="s">
        <v>609</v>
      </c>
      <c r="N26" s="907" t="s">
        <v>610</v>
      </c>
      <c r="O26" s="907" t="s">
        <v>611</v>
      </c>
    </row>
    <row r="27" spans="2:15" ht="21" customHeight="1">
      <c r="K27" s="1021"/>
      <c r="L27" s="901" t="s">
        <v>427</v>
      </c>
      <c r="M27" s="907" t="s">
        <v>612</v>
      </c>
      <c r="N27" s="907" t="s">
        <v>613</v>
      </c>
      <c r="O27" s="907" t="s">
        <v>614</v>
      </c>
    </row>
    <row r="28" spans="2:15" ht="21" customHeight="1">
      <c r="K28" s="1021"/>
      <c r="L28" s="901" t="s">
        <v>428</v>
      </c>
      <c r="M28" s="907" t="s">
        <v>615</v>
      </c>
      <c r="N28" s="907" t="s">
        <v>616</v>
      </c>
      <c r="O28" s="907" t="s">
        <v>610</v>
      </c>
    </row>
    <row r="29" spans="2:15" ht="21" customHeight="1">
      <c r="K29" s="1021"/>
      <c r="L29" s="901" t="s">
        <v>429</v>
      </c>
      <c r="M29" s="907" t="s">
        <v>617</v>
      </c>
      <c r="N29" s="907" t="s">
        <v>618</v>
      </c>
      <c r="O29" s="907" t="s">
        <v>619</v>
      </c>
    </row>
    <row r="30" spans="2:15" ht="14.1" customHeight="1">
      <c r="B30" s="327" t="s">
        <v>79</v>
      </c>
      <c r="C30" s="326"/>
      <c r="D30" s="326"/>
      <c r="E30" s="326"/>
      <c r="F30" s="326"/>
      <c r="G30" s="326"/>
      <c r="H30" s="326"/>
      <c r="I30" s="326"/>
      <c r="J30" s="326"/>
    </row>
    <row r="31" spans="2:15" ht="14.1" customHeight="1">
      <c r="B31" s="327" t="s">
        <v>80</v>
      </c>
      <c r="C31" s="326"/>
      <c r="D31" s="326"/>
      <c r="E31" s="326"/>
      <c r="F31" s="326"/>
      <c r="G31" s="326"/>
      <c r="H31" s="326"/>
      <c r="I31" s="326"/>
      <c r="J31" s="326"/>
    </row>
    <row r="33" spans="2:9" ht="25.5" customHeight="1">
      <c r="B33" s="1038" t="s">
        <v>523</v>
      </c>
      <c r="C33" s="1038"/>
      <c r="D33" s="1038"/>
      <c r="E33" s="1038"/>
      <c r="F33" s="1038"/>
      <c r="G33" s="1038"/>
      <c r="H33" s="1038"/>
      <c r="I33" s="1038"/>
    </row>
  </sheetData>
  <mergeCells count="2">
    <mergeCell ref="K25:K29"/>
    <mergeCell ref="B33:I3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0126-006E-4A98-9A90-3A6F58373813}">
  <dimension ref="B2:J12"/>
  <sheetViews>
    <sheetView showGridLines="0" workbookViewId="0">
      <selection activeCell="B12" sqref="B12"/>
    </sheetView>
  </sheetViews>
  <sheetFormatPr defaultColWidth="10.28515625" defaultRowHeight="15"/>
  <cols>
    <col min="1" max="1" width="10.28515625" style="99"/>
    <col min="2" max="2" width="26.7109375" style="99" customWidth="1"/>
    <col min="3" max="3" width="42.7109375" style="99" customWidth="1"/>
    <col min="4" max="4" width="9.7109375" style="99" customWidth="1"/>
    <col min="5" max="6" width="10.28515625" style="99"/>
    <col min="7" max="7" width="13.42578125" style="102" bestFit="1" customWidth="1"/>
    <col min="8" max="8" width="23.85546875" style="99" customWidth="1"/>
    <col min="9" max="9" width="10.28515625" style="99"/>
    <col min="10" max="10" width="41.28515625" style="99" customWidth="1"/>
    <col min="11" max="16384" width="10.28515625" style="99"/>
  </cols>
  <sheetData>
    <row r="2" spans="2:10" ht="15.75">
      <c r="B2" s="329" t="s">
        <v>396</v>
      </c>
    </row>
    <row r="3" spans="2:10" ht="15.75" thickBot="1"/>
    <row r="4" spans="2:10" ht="27.75" customHeight="1">
      <c r="B4" s="723" t="s">
        <v>120</v>
      </c>
      <c r="C4" s="338" t="s">
        <v>668</v>
      </c>
      <c r="G4" s="330"/>
      <c r="H4" s="331"/>
      <c r="I4" s="332"/>
      <c r="J4" s="333"/>
    </row>
    <row r="5" spans="2:10" ht="15" customHeight="1">
      <c r="B5" s="336" t="s">
        <v>121</v>
      </c>
      <c r="C5" s="337">
        <v>0.70842612048384745</v>
      </c>
      <c r="D5" s="100"/>
      <c r="H5" s="334"/>
      <c r="I5" s="333"/>
      <c r="J5" s="335"/>
    </row>
    <row r="6" spans="2:10" ht="15" customHeight="1">
      <c r="B6" s="336" t="s">
        <v>123</v>
      </c>
      <c r="C6" s="337">
        <v>0.61020882186987579</v>
      </c>
      <c r="D6" s="100"/>
      <c r="H6" s="334"/>
      <c r="I6" s="333"/>
      <c r="J6" s="335"/>
    </row>
    <row r="7" spans="2:10" ht="15" customHeight="1">
      <c r="B7" s="336" t="s">
        <v>124</v>
      </c>
      <c r="C7" s="337">
        <v>1.1567026945251142</v>
      </c>
      <c r="D7" s="100"/>
      <c r="H7" s="334"/>
      <c r="I7" s="333"/>
      <c r="J7" s="335"/>
    </row>
    <row r="8" spans="2:10" ht="15" customHeight="1">
      <c r="B8" s="336" t="s">
        <v>125</v>
      </c>
      <c r="C8" s="337">
        <v>5.3108304131705175</v>
      </c>
      <c r="D8" s="100"/>
      <c r="H8" s="334"/>
      <c r="I8" s="333"/>
      <c r="J8" s="335"/>
    </row>
    <row r="9" spans="2:10" ht="15" customHeight="1">
      <c r="B9" s="339" t="s">
        <v>126</v>
      </c>
      <c r="C9" s="340">
        <v>2.0052056019088882</v>
      </c>
      <c r="D9" s="100"/>
      <c r="E9" s="209"/>
      <c r="H9" s="334"/>
      <c r="I9" s="333"/>
      <c r="J9" s="335"/>
    </row>
    <row r="10" spans="2:10" ht="15.75" thickBot="1">
      <c r="B10" s="738" t="s">
        <v>127</v>
      </c>
      <c r="C10" s="739">
        <v>0.71495591477815812</v>
      </c>
      <c r="D10" s="100"/>
      <c r="E10" s="210"/>
      <c r="H10" s="334"/>
      <c r="I10" s="333"/>
      <c r="J10" s="335"/>
    </row>
    <row r="11" spans="2:10">
      <c r="B11" s="101"/>
      <c r="C11" s="101"/>
    </row>
    <row r="12" spans="2:10">
      <c r="B12" s="328" t="str">
        <f>B2</f>
        <v>Průměrná maloobchodní cena operátora za 1 min. volání podle směru volání za rok 2025</v>
      </c>
      <c r="C12" s="10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B8E0-A163-4708-A76A-C617E9AC9C21}">
  <dimension ref="B2:L31"/>
  <sheetViews>
    <sheetView showGridLines="0" workbookViewId="0">
      <selection activeCell="D19" sqref="D19"/>
    </sheetView>
  </sheetViews>
  <sheetFormatPr defaultColWidth="10.28515625" defaultRowHeight="15.75"/>
  <cols>
    <col min="1" max="1" width="10.28515625" style="61"/>
    <col min="2" max="2" width="54.28515625" style="61" customWidth="1"/>
    <col min="3" max="3" width="16.7109375" style="61" customWidth="1"/>
    <col min="4" max="8" width="12.7109375" style="61" customWidth="1"/>
    <col min="9" max="9" width="7.7109375" style="26" customWidth="1"/>
    <col min="10" max="10" width="35.28515625" style="26" customWidth="1"/>
    <col min="11" max="12" width="17.85546875" style="26" customWidth="1"/>
    <col min="13" max="16384" width="10.28515625" style="61"/>
  </cols>
  <sheetData>
    <row r="2" spans="2:12">
      <c r="B2" s="341" t="s">
        <v>129</v>
      </c>
    </row>
    <row r="3" spans="2:12" ht="16.5" thickBot="1">
      <c r="B3" s="356"/>
      <c r="C3" s="356"/>
      <c r="D3" s="356"/>
      <c r="E3" s="357"/>
      <c r="F3" s="357"/>
      <c r="G3" s="357"/>
      <c r="H3" s="357"/>
    </row>
    <row r="4" spans="2:12">
      <c r="B4" s="353" t="s">
        <v>565</v>
      </c>
      <c r="C4" s="359" t="s">
        <v>669</v>
      </c>
      <c r="D4" s="354">
        <v>2021</v>
      </c>
      <c r="E4" s="354">
        <v>2022</v>
      </c>
      <c r="F4" s="354">
        <v>2023</v>
      </c>
      <c r="G4" s="354">
        <v>2024</v>
      </c>
      <c r="H4" s="355">
        <v>2025</v>
      </c>
    </row>
    <row r="5" spans="2:12">
      <c r="B5" s="740" t="s">
        <v>579</v>
      </c>
      <c r="C5" s="741" t="s">
        <v>130</v>
      </c>
      <c r="D5" s="358">
        <v>26969436.747000005</v>
      </c>
      <c r="E5" s="358">
        <v>26312384.661199998</v>
      </c>
      <c r="F5" s="358">
        <v>26601215.15684</v>
      </c>
      <c r="G5" s="358">
        <v>27312161.262419995</v>
      </c>
      <c r="H5" s="358">
        <v>27330145.30632</v>
      </c>
    </row>
    <row r="6" spans="2:12" ht="16.5" thickBot="1">
      <c r="B6" s="820" t="s">
        <v>712</v>
      </c>
      <c r="C6" s="821" t="s">
        <v>521</v>
      </c>
      <c r="D6" s="812">
        <v>0.73711765204778901</v>
      </c>
      <c r="E6" s="812">
        <v>0.73869173742208327</v>
      </c>
      <c r="F6" s="812">
        <v>0.71900582313105355</v>
      </c>
      <c r="G6" s="812">
        <v>0.69545745607306808</v>
      </c>
      <c r="H6" s="812">
        <v>0.71495591477815812</v>
      </c>
    </row>
    <row r="7" spans="2:12">
      <c r="C7" s="186"/>
    </row>
    <row r="8" spans="2:12">
      <c r="B8" s="342" t="s">
        <v>131</v>
      </c>
      <c r="D8" s="108"/>
    </row>
    <row r="9" spans="2:12">
      <c r="B9" s="343" t="s">
        <v>670</v>
      </c>
    </row>
    <row r="10" spans="2:12">
      <c r="D10" s="62"/>
      <c r="J10" s="179"/>
    </row>
    <row r="11" spans="2:12" ht="25.5" customHeight="1">
      <c r="I11" s="1039"/>
      <c r="J11" s="349"/>
      <c r="K11" s="350"/>
      <c r="L11" s="350"/>
    </row>
    <row r="12" spans="2:12" ht="15.75" customHeight="1">
      <c r="I12" s="1039"/>
      <c r="J12" s="1040"/>
      <c r="K12" s="1041"/>
      <c r="L12" s="1041"/>
    </row>
    <row r="13" spans="2:12" ht="15" customHeight="1">
      <c r="I13" s="1039"/>
      <c r="J13" s="1040"/>
      <c r="K13" s="1041"/>
      <c r="L13" s="1041"/>
    </row>
    <row r="14" spans="2:12" ht="18.75" customHeight="1">
      <c r="I14" s="1039"/>
      <c r="J14" s="351"/>
      <c r="K14" s="352"/>
      <c r="L14" s="352"/>
    </row>
    <row r="15" spans="2:12">
      <c r="J15" s="179"/>
      <c r="K15" s="188"/>
      <c r="L15" s="188"/>
    </row>
    <row r="17" spans="2:12" ht="15.75" customHeight="1"/>
    <row r="18" spans="2:12" ht="15.75" customHeight="1">
      <c r="J18" s="179"/>
    </row>
    <row r="19" spans="2:12" ht="25.5" customHeight="1">
      <c r="I19" s="1021">
        <v>2025</v>
      </c>
      <c r="J19" s="889"/>
      <c r="K19" s="890" t="s">
        <v>600</v>
      </c>
      <c r="L19" s="890" t="s">
        <v>593</v>
      </c>
    </row>
    <row r="20" spans="2:12" ht="15.75" customHeight="1">
      <c r="I20" s="1021"/>
      <c r="J20" s="1042" t="s">
        <v>412</v>
      </c>
      <c r="K20" s="1043">
        <f>H6</f>
        <v>0.71495591477815812</v>
      </c>
      <c r="L20" s="1043">
        <f>H5/1000000</f>
        <v>27.330145306320002</v>
      </c>
    </row>
    <row r="21" spans="2:12" ht="24" customHeight="1">
      <c r="I21" s="1021"/>
      <c r="J21" s="1042"/>
      <c r="K21" s="1043"/>
      <c r="L21" s="1043"/>
    </row>
    <row r="22" spans="2:12" ht="18.75" customHeight="1">
      <c r="I22" s="1021"/>
      <c r="J22" s="905" t="s">
        <v>4</v>
      </c>
      <c r="K22" s="942" t="s">
        <v>657</v>
      </c>
      <c r="L22" s="942" t="s">
        <v>658</v>
      </c>
    </row>
    <row r="24" spans="2:12">
      <c r="J24" s="179"/>
    </row>
    <row r="25" spans="2:12">
      <c r="J25" s="179"/>
    </row>
    <row r="27" spans="2:12">
      <c r="B27" s="186"/>
      <c r="C27" s="186"/>
      <c r="D27" s="186"/>
      <c r="E27" s="186"/>
      <c r="F27" s="186"/>
      <c r="G27" s="186"/>
      <c r="H27" s="186"/>
    </row>
    <row r="28" spans="2:12">
      <c r="B28" s="186"/>
      <c r="C28" s="186"/>
      <c r="D28" s="186"/>
      <c r="E28" s="103"/>
      <c r="F28" s="103"/>
      <c r="G28" s="103"/>
      <c r="H28" s="103"/>
    </row>
    <row r="29" spans="2:12">
      <c r="B29" s="186"/>
      <c r="C29" s="344"/>
      <c r="D29" s="345"/>
      <c r="E29" s="345"/>
      <c r="F29" s="345"/>
      <c r="G29" s="345"/>
      <c r="H29" s="345"/>
    </row>
    <row r="30" spans="2:12">
      <c r="B30" s="186"/>
      <c r="C30" s="344"/>
      <c r="D30" s="346"/>
      <c r="E30" s="346"/>
      <c r="F30" s="346"/>
      <c r="G30" s="346"/>
      <c r="H30" s="346"/>
    </row>
    <row r="31" spans="2:12">
      <c r="B31" s="186"/>
      <c r="C31" s="344"/>
      <c r="D31" s="347"/>
      <c r="E31" s="348"/>
      <c r="F31" s="348"/>
      <c r="G31" s="348"/>
      <c r="H31" s="348"/>
    </row>
  </sheetData>
  <mergeCells count="8">
    <mergeCell ref="I11:I14"/>
    <mergeCell ref="J12:J13"/>
    <mergeCell ref="K12:K13"/>
    <mergeCell ref="L12:L13"/>
    <mergeCell ref="I19:I22"/>
    <mergeCell ref="J20:J21"/>
    <mergeCell ref="K20:K21"/>
    <mergeCell ref="L20:L2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74A4-622C-42F4-AA06-7205523B304F}">
  <dimension ref="B2:L30"/>
  <sheetViews>
    <sheetView showGridLines="0" workbookViewId="0">
      <selection activeCell="D17" sqref="D17"/>
    </sheetView>
  </sheetViews>
  <sheetFormatPr defaultColWidth="10.28515625" defaultRowHeight="15.75"/>
  <cols>
    <col min="1" max="1" width="10.28515625" style="61"/>
    <col min="2" max="2" width="54.28515625" style="61" customWidth="1"/>
    <col min="3" max="3" width="16.7109375" style="61" customWidth="1"/>
    <col min="4" max="8" width="14.7109375" style="61" customWidth="1"/>
    <col min="9" max="9" width="7.7109375" style="26" customWidth="1"/>
    <col min="10" max="10" width="35.28515625" style="26" customWidth="1"/>
    <col min="11" max="12" width="17.85546875" style="26" customWidth="1"/>
    <col min="13" max="16384" width="10.28515625" style="61"/>
  </cols>
  <sheetData>
    <row r="2" spans="2:12">
      <c r="B2" s="341" t="s">
        <v>129</v>
      </c>
    </row>
    <row r="3" spans="2:12" ht="16.5" thickBot="1">
      <c r="B3" s="356"/>
      <c r="C3" s="356"/>
      <c r="D3" s="356"/>
      <c r="E3" s="357"/>
      <c r="F3" s="357"/>
      <c r="G3" s="357"/>
      <c r="H3" s="357"/>
    </row>
    <row r="4" spans="2:12">
      <c r="B4" s="353" t="s">
        <v>565</v>
      </c>
      <c r="C4" s="359" t="s">
        <v>669</v>
      </c>
      <c r="D4" s="355">
        <v>2021</v>
      </c>
      <c r="E4" s="354">
        <v>2022</v>
      </c>
      <c r="F4" s="354">
        <v>2023</v>
      </c>
      <c r="G4" s="354">
        <v>2024</v>
      </c>
      <c r="H4" s="354">
        <v>2025</v>
      </c>
    </row>
    <row r="5" spans="2:12">
      <c r="B5" s="740" t="s">
        <v>566</v>
      </c>
      <c r="C5" s="741" t="s">
        <v>130</v>
      </c>
      <c r="D5" s="364">
        <v>15156246.699999999</v>
      </c>
      <c r="E5" s="365">
        <v>14754874.714199996</v>
      </c>
      <c r="F5" s="365">
        <v>15555797.563839998</v>
      </c>
      <c r="G5" s="364">
        <v>16125019.204419995</v>
      </c>
      <c r="H5" s="364">
        <v>16277529.504320003</v>
      </c>
    </row>
    <row r="6" spans="2:12" ht="16.5" thickBot="1">
      <c r="B6" s="820" t="s">
        <v>567</v>
      </c>
      <c r="C6" s="821" t="s">
        <v>521</v>
      </c>
      <c r="D6" s="812">
        <v>0.82961212296709319</v>
      </c>
      <c r="E6" s="822">
        <v>0.81193331466044538</v>
      </c>
      <c r="F6" s="823">
        <v>0.71948827163620965</v>
      </c>
      <c r="G6" s="812">
        <v>0.68228808095957461</v>
      </c>
      <c r="H6" s="812">
        <v>0.68293562217471115</v>
      </c>
    </row>
    <row r="8" spans="2:12">
      <c r="B8" s="342" t="s">
        <v>132</v>
      </c>
    </row>
    <row r="9" spans="2:12">
      <c r="B9" s="343" t="s">
        <v>503</v>
      </c>
      <c r="E9" s="63"/>
      <c r="F9" s="63"/>
      <c r="H9" s="105"/>
    </row>
    <row r="10" spans="2:12">
      <c r="J10" s="179"/>
    </row>
    <row r="11" spans="2:12" ht="25.5" customHeight="1">
      <c r="I11" s="1039"/>
      <c r="J11" s="362"/>
      <c r="K11" s="363"/>
      <c r="L11" s="363"/>
    </row>
    <row r="12" spans="2:12" ht="15" customHeight="1">
      <c r="I12" s="1039"/>
      <c r="J12" s="1044"/>
      <c r="K12" s="1045"/>
      <c r="L12" s="1045"/>
    </row>
    <row r="13" spans="2:12" ht="15" customHeight="1">
      <c r="I13" s="1039"/>
      <c r="J13" s="1044"/>
      <c r="K13" s="1045"/>
      <c r="L13" s="1045"/>
    </row>
    <row r="14" spans="2:12" ht="19.5">
      <c r="I14" s="1039"/>
      <c r="J14" s="351"/>
      <c r="K14" s="352"/>
      <c r="L14" s="352"/>
    </row>
    <row r="15" spans="2:12">
      <c r="J15" s="179"/>
      <c r="K15" s="188"/>
      <c r="L15" s="188"/>
    </row>
    <row r="16" spans="2:12">
      <c r="J16" s="179"/>
    </row>
    <row r="17" spans="2:12" ht="25.5" customHeight="1">
      <c r="I17" s="1021">
        <v>2025</v>
      </c>
      <c r="J17" s="889"/>
      <c r="K17" s="890" t="s">
        <v>557</v>
      </c>
      <c r="L17" s="890" t="s">
        <v>594</v>
      </c>
    </row>
    <row r="18" spans="2:12" ht="15.75" customHeight="1">
      <c r="I18" s="1021"/>
      <c r="J18" s="1042" t="s">
        <v>413</v>
      </c>
      <c r="K18" s="1043">
        <f>H6</f>
        <v>0.68293562217471115</v>
      </c>
      <c r="L18" s="1043">
        <f>H5/1000000</f>
        <v>16.277529504320004</v>
      </c>
    </row>
    <row r="19" spans="2:12" ht="15.75" customHeight="1">
      <c r="I19" s="1021"/>
      <c r="J19" s="1042"/>
      <c r="K19" s="1043"/>
      <c r="L19" s="1043"/>
    </row>
    <row r="20" spans="2:12" ht="18.75" customHeight="1">
      <c r="I20" s="1021"/>
      <c r="J20" s="943" t="s">
        <v>4</v>
      </c>
      <c r="K20" s="944">
        <v>0</v>
      </c>
      <c r="L20" s="930" t="s">
        <v>656</v>
      </c>
    </row>
    <row r="23" spans="2:12">
      <c r="J23" s="179"/>
    </row>
    <row r="24" spans="2:12">
      <c r="J24" s="179"/>
    </row>
    <row r="26" spans="2:12">
      <c r="B26" s="186"/>
      <c r="C26" s="186"/>
      <c r="D26" s="186"/>
      <c r="E26" s="186"/>
      <c r="F26" s="186"/>
      <c r="G26" s="186"/>
      <c r="H26" s="186"/>
    </row>
    <row r="27" spans="2:12">
      <c r="B27" s="186"/>
      <c r="C27" s="186"/>
      <c r="D27" s="186"/>
      <c r="E27" s="103"/>
      <c r="F27" s="103"/>
      <c r="G27" s="103"/>
      <c r="H27" s="103"/>
    </row>
    <row r="28" spans="2:12">
      <c r="B28" s="186"/>
      <c r="C28" s="360"/>
      <c r="D28" s="345"/>
      <c r="E28" s="345"/>
      <c r="F28" s="345"/>
      <c r="G28" s="345"/>
      <c r="H28" s="345"/>
    </row>
    <row r="29" spans="2:12">
      <c r="B29" s="186"/>
      <c r="C29" s="360"/>
      <c r="D29" s="361"/>
      <c r="E29" s="361"/>
      <c r="F29" s="361"/>
      <c r="G29" s="361"/>
      <c r="H29" s="361"/>
    </row>
    <row r="30" spans="2:12">
      <c r="B30" s="186"/>
      <c r="C30" s="360"/>
      <c r="D30" s="347"/>
      <c r="E30" s="348"/>
      <c r="F30" s="348"/>
      <c r="G30" s="348"/>
      <c r="H30" s="348"/>
    </row>
  </sheetData>
  <mergeCells count="8">
    <mergeCell ref="I11:I14"/>
    <mergeCell ref="J12:J13"/>
    <mergeCell ref="K12:K13"/>
    <mergeCell ref="L12:L13"/>
    <mergeCell ref="I17:I20"/>
    <mergeCell ref="J18:J19"/>
    <mergeCell ref="K18:K19"/>
    <mergeCell ref="L18:L1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2F63E-365E-4B55-8889-92DF84129C02}">
  <dimension ref="B2:P29"/>
  <sheetViews>
    <sheetView showGridLines="0" workbookViewId="0">
      <selection activeCell="C4" sqref="C4"/>
    </sheetView>
  </sheetViews>
  <sheetFormatPr defaultColWidth="10.28515625" defaultRowHeight="15.75"/>
  <cols>
    <col min="1" max="1" width="10.28515625" style="61"/>
    <col min="2" max="2" width="54.28515625" style="61" customWidth="1"/>
    <col min="3" max="3" width="16.140625" style="61" customWidth="1"/>
    <col min="4" max="7" width="11" style="61" hidden="1" customWidth="1"/>
    <col min="8" max="12" width="13.7109375" style="61" customWidth="1"/>
    <col min="13" max="13" width="7.7109375" style="26" customWidth="1"/>
    <col min="14" max="14" width="35.28515625" style="26" customWidth="1"/>
    <col min="15" max="16" width="17.85546875" style="26" customWidth="1"/>
    <col min="17" max="16384" width="10.28515625" style="61"/>
  </cols>
  <sheetData>
    <row r="2" spans="2:16">
      <c r="B2" s="341" t="s">
        <v>129</v>
      </c>
      <c r="I2" s="103"/>
      <c r="J2" s="103"/>
      <c r="K2" s="103"/>
      <c r="L2" s="103"/>
    </row>
    <row r="3" spans="2:16" ht="16.5" thickBot="1">
      <c r="I3" s="103"/>
      <c r="J3" s="103"/>
      <c r="K3" s="103"/>
      <c r="L3" s="103"/>
    </row>
    <row r="4" spans="2:16" ht="16.5" thickBot="1">
      <c r="B4" s="374" t="s">
        <v>565</v>
      </c>
      <c r="C4" s="373" t="s">
        <v>669</v>
      </c>
      <c r="D4" s="368">
        <v>2015</v>
      </c>
      <c r="E4" s="368">
        <v>2016</v>
      </c>
      <c r="F4" s="368">
        <v>2017</v>
      </c>
      <c r="G4" s="368">
        <v>2018</v>
      </c>
      <c r="H4" s="370">
        <v>2021</v>
      </c>
      <c r="I4" s="372">
        <v>2022</v>
      </c>
      <c r="J4" s="370">
        <v>2023</v>
      </c>
      <c r="K4" s="370">
        <v>2024</v>
      </c>
      <c r="L4" s="371">
        <v>2025</v>
      </c>
    </row>
    <row r="5" spans="2:16">
      <c r="B5" s="557" t="s">
        <v>566</v>
      </c>
      <c r="C5" s="558" t="s">
        <v>130</v>
      </c>
      <c r="D5" s="369">
        <v>9084260.4759999979</v>
      </c>
      <c r="E5" s="369">
        <v>9413271.6929999981</v>
      </c>
      <c r="F5" s="369">
        <v>9736848.4739999976</v>
      </c>
      <c r="G5" s="369">
        <v>9870409.3845000006</v>
      </c>
      <c r="H5" s="729">
        <v>11813190.047</v>
      </c>
      <c r="I5" s="730">
        <v>11557509.946999999</v>
      </c>
      <c r="J5" s="729">
        <v>11045417.593</v>
      </c>
      <c r="K5" s="729">
        <v>11187142.058</v>
      </c>
      <c r="L5" s="729">
        <v>11052615.801999999</v>
      </c>
    </row>
    <row r="6" spans="2:16" ht="16.5" thickBot="1">
      <c r="B6" s="820" t="s">
        <v>567</v>
      </c>
      <c r="C6" s="824" t="s">
        <v>521</v>
      </c>
      <c r="D6" s="367">
        <v>0.86285727183941685</v>
      </c>
      <c r="E6" s="367">
        <v>0.77943958469360652</v>
      </c>
      <c r="F6" s="367">
        <v>0.75559966611841523</v>
      </c>
      <c r="G6" s="367">
        <v>0.76753099895701704</v>
      </c>
      <c r="H6" s="825">
        <v>0.61844784194048752</v>
      </c>
      <c r="I6" s="825">
        <v>0.64518800686263433</v>
      </c>
      <c r="J6" s="825">
        <v>0.71832636749092071</v>
      </c>
      <c r="K6" s="825">
        <v>0.71443964343730515</v>
      </c>
      <c r="L6" s="825">
        <v>0.76211319111225895</v>
      </c>
    </row>
    <row r="8" spans="2:16">
      <c r="B8" s="342" t="s">
        <v>133</v>
      </c>
      <c r="G8" s="104" t="s">
        <v>246</v>
      </c>
      <c r="H8" s="106"/>
    </row>
    <row r="9" spans="2:16">
      <c r="B9" s="343" t="s">
        <v>568</v>
      </c>
    </row>
    <row r="10" spans="2:16">
      <c r="N10" s="179"/>
    </row>
    <row r="11" spans="2:16" ht="25.5" customHeight="1">
      <c r="F11" s="107"/>
      <c r="M11" s="1039"/>
      <c r="N11" s="362"/>
      <c r="O11" s="363"/>
      <c r="P11" s="363"/>
    </row>
    <row r="12" spans="2:16" ht="15" customHeight="1">
      <c r="F12" s="107"/>
      <c r="M12" s="1039"/>
      <c r="N12" s="1044"/>
      <c r="O12" s="1045"/>
      <c r="P12" s="1045"/>
    </row>
    <row r="13" spans="2:16" ht="15" customHeight="1">
      <c r="F13" s="107"/>
      <c r="M13" s="1039"/>
      <c r="N13" s="1044"/>
      <c r="O13" s="1045"/>
      <c r="P13" s="1045"/>
    </row>
    <row r="14" spans="2:16" ht="18.75" customHeight="1">
      <c r="F14" s="107"/>
      <c r="M14" s="1039"/>
      <c r="N14" s="351"/>
      <c r="O14" s="352"/>
      <c r="P14" s="352"/>
    </row>
    <row r="15" spans="2:16">
      <c r="F15" s="107"/>
      <c r="N15" s="179"/>
      <c r="O15" s="187"/>
      <c r="P15" s="187"/>
    </row>
    <row r="17" spans="2:16" ht="15">
      <c r="M17" s="61"/>
      <c r="N17" s="186"/>
      <c r="O17" s="61"/>
      <c r="P17" s="61"/>
    </row>
    <row r="18" spans="2:16" ht="25.5" customHeight="1">
      <c r="M18" s="1021">
        <v>2025</v>
      </c>
      <c r="N18" s="889"/>
      <c r="O18" s="890" t="s">
        <v>557</v>
      </c>
      <c r="P18" s="890" t="s">
        <v>601</v>
      </c>
    </row>
    <row r="19" spans="2:16" ht="15.75" customHeight="1">
      <c r="M19" s="1021"/>
      <c r="N19" s="1042" t="s">
        <v>411</v>
      </c>
      <c r="O19" s="1043">
        <f>L6</f>
        <v>0.76211319111225895</v>
      </c>
      <c r="P19" s="1043">
        <f>L5/1000000</f>
        <v>11.052615802</v>
      </c>
    </row>
    <row r="20" spans="2:16" ht="15.75" customHeight="1">
      <c r="M20" s="1021"/>
      <c r="N20" s="1042"/>
      <c r="O20" s="1043"/>
      <c r="P20" s="1043"/>
    </row>
    <row r="21" spans="2:16" ht="18.75" customHeight="1">
      <c r="M21" s="1021"/>
      <c r="N21" s="921" t="s">
        <v>4</v>
      </c>
      <c r="O21" s="941" t="s">
        <v>654</v>
      </c>
      <c r="P21" s="942" t="s">
        <v>655</v>
      </c>
    </row>
    <row r="22" spans="2:16" ht="15">
      <c r="M22" s="61"/>
      <c r="N22" s="61"/>
      <c r="O22" s="61"/>
      <c r="P22" s="61"/>
    </row>
    <row r="23" spans="2:16" ht="15">
      <c r="M23" s="61"/>
      <c r="N23" s="61"/>
      <c r="O23" s="61"/>
      <c r="P23" s="61"/>
    </row>
    <row r="24" spans="2:16">
      <c r="N24" s="179"/>
    </row>
    <row r="25" spans="2:16">
      <c r="B25" s="186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N25" s="179"/>
    </row>
    <row r="26" spans="2:16">
      <c r="B26" s="186"/>
      <c r="C26" s="186"/>
      <c r="D26" s="186"/>
      <c r="E26" s="186"/>
      <c r="F26" s="186"/>
      <c r="G26" s="186"/>
      <c r="H26" s="186"/>
      <c r="I26" s="103"/>
      <c r="J26" s="103"/>
      <c r="K26" s="103"/>
      <c r="L26" s="103"/>
    </row>
    <row r="27" spans="2:16">
      <c r="B27" s="186"/>
      <c r="C27" s="360"/>
      <c r="D27" s="345"/>
      <c r="E27" s="345"/>
      <c r="F27" s="345"/>
      <c r="G27" s="345"/>
      <c r="H27" s="345"/>
      <c r="I27" s="345"/>
      <c r="J27" s="345"/>
      <c r="K27" s="345"/>
      <c r="L27" s="345"/>
    </row>
    <row r="28" spans="2:16">
      <c r="B28" s="186"/>
      <c r="C28" s="360"/>
      <c r="D28" s="346"/>
      <c r="E28" s="346"/>
      <c r="F28" s="346"/>
      <c r="G28" s="346"/>
      <c r="H28" s="346"/>
      <c r="I28" s="346"/>
      <c r="J28" s="346"/>
      <c r="K28" s="346"/>
      <c r="L28" s="346"/>
    </row>
    <row r="29" spans="2:16">
      <c r="B29" s="186"/>
      <c r="C29" s="360"/>
      <c r="D29" s="366"/>
      <c r="E29" s="366"/>
      <c r="F29" s="366"/>
      <c r="G29" s="366"/>
      <c r="H29" s="366"/>
      <c r="I29" s="366"/>
      <c r="J29" s="366"/>
      <c r="K29" s="366"/>
      <c r="L29" s="366"/>
    </row>
  </sheetData>
  <mergeCells count="8">
    <mergeCell ref="M11:M14"/>
    <mergeCell ref="N12:N13"/>
    <mergeCell ref="O12:O13"/>
    <mergeCell ref="P12:P13"/>
    <mergeCell ref="M18:M21"/>
    <mergeCell ref="N19:N20"/>
    <mergeCell ref="O19:O20"/>
    <mergeCell ref="P19:P2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BDC81-78BE-4421-93B4-7A41110F8081}">
  <sheetPr>
    <pageSetUpPr fitToPage="1"/>
  </sheetPr>
  <dimension ref="A2:M22"/>
  <sheetViews>
    <sheetView showGridLines="0" workbookViewId="0">
      <selection activeCell="F17" sqref="F17"/>
    </sheetView>
  </sheetViews>
  <sheetFormatPr defaultColWidth="12.85546875" defaultRowHeight="15.75"/>
  <cols>
    <col min="1" max="1" width="12.85546875" style="26"/>
    <col min="2" max="2" width="51" style="26" customWidth="1"/>
    <col min="3" max="3" width="16.7109375" style="26" customWidth="1"/>
    <col min="4" max="8" width="12.7109375" style="26" customWidth="1"/>
    <col min="9" max="9" width="5.28515625" style="26" customWidth="1"/>
    <col min="10" max="10" width="7.7109375" style="26" customWidth="1"/>
    <col min="11" max="11" width="35.28515625" style="26" customWidth="1"/>
    <col min="12" max="12" width="17.85546875" style="26" customWidth="1"/>
    <col min="13" max="13" width="14.7109375" style="26" customWidth="1"/>
    <col min="14" max="16384" width="12.85546875" style="26"/>
  </cols>
  <sheetData>
    <row r="2" spans="1:13">
      <c r="B2" s="291" t="s">
        <v>537</v>
      </c>
      <c r="C2" s="291"/>
      <c r="K2" s="54"/>
    </row>
    <row r="3" spans="1:13">
      <c r="B3" s="291"/>
      <c r="C3" s="291"/>
      <c r="K3" s="54"/>
    </row>
    <row r="4" spans="1:13" ht="16.5" thickBot="1">
      <c r="A4" s="32"/>
      <c r="B4" s="381"/>
      <c r="C4" s="381"/>
      <c r="D4" s="380"/>
      <c r="E4" s="381"/>
      <c r="F4" s="381"/>
      <c r="G4" s="381"/>
      <c r="H4" s="381"/>
    </row>
    <row r="5" spans="1:13">
      <c r="A5" s="56"/>
      <c r="B5" s="743"/>
      <c r="C5" s="373" t="s">
        <v>669</v>
      </c>
      <c r="D5" s="379">
        <v>2021</v>
      </c>
      <c r="E5" s="379">
        <v>2022</v>
      </c>
      <c r="F5" s="379">
        <v>2023</v>
      </c>
      <c r="G5" s="379">
        <v>2024</v>
      </c>
      <c r="H5" s="379">
        <v>2025</v>
      </c>
      <c r="I5" s="559"/>
    </row>
    <row r="6" spans="1:13" ht="16.5" thickBot="1">
      <c r="A6" s="56"/>
      <c r="B6" s="742" t="s">
        <v>580</v>
      </c>
      <c r="C6" s="1175" t="s">
        <v>714</v>
      </c>
      <c r="D6" s="728">
        <v>0.73412963566268319</v>
      </c>
      <c r="E6" s="728">
        <v>0.73203799875882891</v>
      </c>
      <c r="F6" s="728">
        <v>0.71326637746362453</v>
      </c>
      <c r="G6" s="728">
        <v>0.68794389547175983</v>
      </c>
      <c r="H6" s="728">
        <v>0.71083237119147302</v>
      </c>
      <c r="I6" s="293"/>
    </row>
    <row r="7" spans="1:13">
      <c r="A7" s="56"/>
      <c r="D7" s="31"/>
      <c r="H7" s="246"/>
      <c r="I7" s="246"/>
    </row>
    <row r="8" spans="1:13">
      <c r="A8" s="56"/>
      <c r="B8" s="250" t="str">
        <f>B2</f>
        <v>Průměrná maloobchodní cena za skutečně provolanou minutu u tří síťových operátorů (MNO)</v>
      </c>
      <c r="C8" s="250"/>
      <c r="D8" s="31"/>
      <c r="E8" s="211"/>
      <c r="H8" s="59"/>
      <c r="I8" s="59"/>
    </row>
    <row r="9" spans="1:13" ht="15.75" customHeight="1">
      <c r="J9" s="1021">
        <v>2025</v>
      </c>
      <c r="K9" s="889"/>
      <c r="L9" s="888" t="s">
        <v>128</v>
      </c>
      <c r="M9" s="888" t="s">
        <v>4</v>
      </c>
    </row>
    <row r="10" spans="1:13" ht="19.350000000000001" customHeight="1">
      <c r="J10" s="1021"/>
      <c r="K10" s="1047" t="s">
        <v>410</v>
      </c>
      <c r="L10" s="1048">
        <v>0.71083237119147302</v>
      </c>
      <c r="M10" s="1046" t="s">
        <v>653</v>
      </c>
    </row>
    <row r="11" spans="1:13" ht="19.350000000000001" customHeight="1">
      <c r="J11" s="1021"/>
      <c r="K11" s="1042"/>
      <c r="L11" s="1048"/>
      <c r="M11" s="1046"/>
    </row>
    <row r="12" spans="1:13" ht="18.75" customHeight="1">
      <c r="J12" s="1021"/>
      <c r="K12" s="1042"/>
      <c r="L12" s="1048"/>
      <c r="M12" s="1046"/>
    </row>
    <row r="15" spans="1:13">
      <c r="K15" s="179"/>
    </row>
    <row r="16" spans="1:13">
      <c r="A16" s="179"/>
      <c r="B16" s="179"/>
      <c r="C16" s="179"/>
      <c r="K16" s="179"/>
    </row>
    <row r="17" spans="1:3">
      <c r="A17" s="375"/>
      <c r="B17" s="376"/>
      <c r="C17" s="376"/>
    </row>
    <row r="18" spans="1:3">
      <c r="A18" s="377"/>
      <c r="B18" s="378"/>
      <c r="C18" s="378"/>
    </row>
    <row r="19" spans="1:3">
      <c r="A19" s="377"/>
      <c r="B19" s="378"/>
      <c r="C19" s="378"/>
    </row>
    <row r="20" spans="1:3">
      <c r="A20" s="377"/>
      <c r="B20" s="378"/>
      <c r="C20" s="378"/>
    </row>
    <row r="21" spans="1:3">
      <c r="A21" s="377"/>
      <c r="B21" s="378"/>
      <c r="C21" s="378"/>
    </row>
    <row r="22" spans="1:3">
      <c r="A22" s="377"/>
      <c r="B22" s="378"/>
      <c r="C22" s="378"/>
    </row>
  </sheetData>
  <mergeCells count="4">
    <mergeCell ref="M10:M12"/>
    <mergeCell ref="J9:J12"/>
    <mergeCell ref="K10:K12"/>
    <mergeCell ref="L10:L1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164E-8120-4EB6-92EF-E76DE9C3DA60}">
  <sheetPr>
    <pageSetUpPr fitToPage="1"/>
  </sheetPr>
  <dimension ref="A2:L25"/>
  <sheetViews>
    <sheetView showGridLines="0" topLeftCell="B1" workbookViewId="0">
      <selection activeCell="C4" sqref="C4"/>
    </sheetView>
  </sheetViews>
  <sheetFormatPr defaultColWidth="12.85546875" defaultRowHeight="15.75"/>
  <cols>
    <col min="1" max="1" width="12.85546875" style="26"/>
    <col min="2" max="2" width="8.42578125" style="26" customWidth="1"/>
    <col min="3" max="3" width="34.85546875" style="26" customWidth="1"/>
    <col min="4" max="8" width="12.85546875" style="26"/>
    <col min="9" max="9" width="7.7109375" style="26" customWidth="1"/>
    <col min="10" max="10" width="35.28515625" style="26" customWidth="1"/>
    <col min="11" max="12" width="17.85546875" style="26" customWidth="1"/>
    <col min="13" max="16384" width="12.85546875" style="26"/>
  </cols>
  <sheetData>
    <row r="2" spans="2:12">
      <c r="B2" s="383" t="s">
        <v>402</v>
      </c>
    </row>
    <row r="3" spans="2:12" ht="16.5" thickBot="1">
      <c r="B3" s="381"/>
      <c r="C3" s="381"/>
    </row>
    <row r="4" spans="2:12">
      <c r="B4" s="725" t="s">
        <v>195</v>
      </c>
      <c r="C4" s="1176" t="s">
        <v>715</v>
      </c>
    </row>
    <row r="5" spans="2:12">
      <c r="B5" s="724">
        <v>2021</v>
      </c>
      <c r="C5" s="642">
        <v>0.7820456281504341</v>
      </c>
    </row>
    <row r="6" spans="2:12">
      <c r="B6" s="724">
        <v>2022</v>
      </c>
      <c r="C6" s="642">
        <v>0.84868552896043292</v>
      </c>
    </row>
    <row r="7" spans="2:12">
      <c r="B7" s="724">
        <v>2023</v>
      </c>
      <c r="C7" s="642">
        <v>0.98433701616634439</v>
      </c>
    </row>
    <row r="8" spans="2:12">
      <c r="B8" s="724">
        <v>2024</v>
      </c>
      <c r="C8" s="642">
        <v>1.07272502148993</v>
      </c>
      <c r="D8" s="211"/>
    </row>
    <row r="9" spans="2:12" ht="16.5" thickBot="1">
      <c r="B9" s="726">
        <v>2025</v>
      </c>
      <c r="C9" s="727">
        <v>0.92557388440405364</v>
      </c>
      <c r="D9" s="212"/>
      <c r="E9" s="382"/>
    </row>
    <row r="10" spans="2:12">
      <c r="B10" s="1174" t="s">
        <v>716</v>
      </c>
    </row>
    <row r="11" spans="2:12">
      <c r="B11" s="560" t="str">
        <f>B2</f>
        <v>Průměrná maloobchodní cena za skutečně provolanou minutu u virtuálních operátorů (MVNO)</v>
      </c>
      <c r="J11" s="179"/>
    </row>
    <row r="12" spans="2:12" ht="15.75" customHeight="1">
      <c r="I12" s="1021">
        <v>2025</v>
      </c>
      <c r="J12" s="889"/>
      <c r="K12" s="888" t="s">
        <v>128</v>
      </c>
      <c r="L12" s="888" t="s">
        <v>4</v>
      </c>
    </row>
    <row r="13" spans="2:12" ht="15.75" customHeight="1">
      <c r="I13" s="1021"/>
      <c r="J13" s="1047" t="s">
        <v>410</v>
      </c>
      <c r="K13" s="1048">
        <f>C9</f>
        <v>0.92557388440405364</v>
      </c>
      <c r="L13" s="1049" t="s">
        <v>652</v>
      </c>
    </row>
    <row r="14" spans="2:12" ht="15.75" customHeight="1">
      <c r="I14" s="1021"/>
      <c r="J14" s="1042"/>
      <c r="K14" s="1048"/>
      <c r="L14" s="1049"/>
    </row>
    <row r="15" spans="2:12" ht="15.75" customHeight="1">
      <c r="I15" s="1021"/>
      <c r="J15" s="1042"/>
      <c r="K15" s="1048"/>
      <c r="L15" s="1049"/>
    </row>
    <row r="17" spans="1:10">
      <c r="J17" s="179"/>
    </row>
    <row r="18" spans="1:10">
      <c r="J18" s="179"/>
    </row>
    <row r="19" spans="1:10">
      <c r="A19" s="179"/>
      <c r="B19" s="179"/>
    </row>
    <row r="20" spans="1:10">
      <c r="A20" s="179"/>
      <c r="B20" s="189"/>
    </row>
    <row r="21" spans="1:10">
      <c r="A21" s="273"/>
      <c r="B21" s="378"/>
    </row>
    <row r="22" spans="1:10">
      <c r="A22" s="273"/>
      <c r="B22" s="378"/>
    </row>
    <row r="23" spans="1:10">
      <c r="A23" s="273"/>
      <c r="B23" s="378"/>
    </row>
    <row r="24" spans="1:10">
      <c r="A24" s="273"/>
      <c r="B24" s="378"/>
    </row>
    <row r="25" spans="1:10">
      <c r="A25" s="273"/>
      <c r="B25" s="378"/>
    </row>
  </sheetData>
  <mergeCells count="4">
    <mergeCell ref="I12:I15"/>
    <mergeCell ref="J13:J15"/>
    <mergeCell ref="K13:K15"/>
    <mergeCell ref="L13:L1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07B5-1740-42B0-B55C-D1D9A27CEC93}">
  <sheetPr>
    <pageSetUpPr fitToPage="1"/>
  </sheetPr>
  <dimension ref="A2:I26"/>
  <sheetViews>
    <sheetView showGridLines="0" workbookViewId="0">
      <selection activeCell="B10" sqref="B10"/>
    </sheetView>
  </sheetViews>
  <sheetFormatPr defaultColWidth="12.85546875" defaultRowHeight="15.75"/>
  <cols>
    <col min="1" max="2" width="12.85546875" style="26"/>
    <col min="3" max="3" width="34.85546875" style="26" customWidth="1"/>
    <col min="4" max="5" width="12.85546875" style="26"/>
    <col min="6" max="6" width="7.7109375" style="26" customWidth="1"/>
    <col min="7" max="7" width="35.28515625" style="26" customWidth="1"/>
    <col min="8" max="9" width="17.85546875" style="26" customWidth="1"/>
    <col min="10" max="16384" width="12.85546875" style="26"/>
  </cols>
  <sheetData>
    <row r="2" spans="2:9">
      <c r="B2" s="383" t="s">
        <v>266</v>
      </c>
    </row>
    <row r="3" spans="2:9" ht="16.5" thickBot="1"/>
    <row r="4" spans="2:9">
      <c r="B4" s="725" t="s">
        <v>195</v>
      </c>
      <c r="C4" s="1176" t="s">
        <v>715</v>
      </c>
    </row>
    <row r="5" spans="2:9">
      <c r="B5" s="724">
        <v>2021</v>
      </c>
      <c r="C5" s="642">
        <v>0.55193453102679324</v>
      </c>
    </row>
    <row r="6" spans="2:9">
      <c r="B6" s="724">
        <v>2022</v>
      </c>
      <c r="C6" s="642">
        <v>0.58052234624106669</v>
      </c>
    </row>
    <row r="7" spans="2:9">
      <c r="B7" s="724">
        <v>2023</v>
      </c>
      <c r="C7" s="642">
        <v>0.62899396941562891</v>
      </c>
    </row>
    <row r="8" spans="2:9">
      <c r="B8" s="724">
        <v>2024</v>
      </c>
      <c r="C8" s="642">
        <v>0.69600487304918202</v>
      </c>
      <c r="D8" s="211"/>
    </row>
    <row r="9" spans="2:9" ht="16.5" thickBot="1">
      <c r="B9" s="726">
        <v>2025</v>
      </c>
      <c r="C9" s="727">
        <v>0.79518541737051429</v>
      </c>
      <c r="D9" s="212"/>
      <c r="E9" s="213"/>
    </row>
    <row r="10" spans="2:9">
      <c r="B10" s="1174" t="s">
        <v>717</v>
      </c>
    </row>
    <row r="11" spans="2:9">
      <c r="B11" s="560" t="str">
        <f>B2</f>
        <v>Průměrná maloobchodní cena za SMS (celkem)</v>
      </c>
    </row>
    <row r="13" spans="2:9" ht="15.75" customHeight="1">
      <c r="F13" s="1021">
        <v>2025</v>
      </c>
      <c r="G13" s="888"/>
      <c r="H13" s="888" t="s">
        <v>134</v>
      </c>
      <c r="I13" s="888" t="s">
        <v>4</v>
      </c>
    </row>
    <row r="14" spans="2:9" ht="15.75" customHeight="1">
      <c r="F14" s="1021"/>
      <c r="G14" s="1047" t="s">
        <v>410</v>
      </c>
      <c r="H14" s="1048">
        <f>C9</f>
        <v>0.79518541737051429</v>
      </c>
      <c r="I14" s="1049" t="s">
        <v>651</v>
      </c>
    </row>
    <row r="15" spans="2:9" ht="15.75" customHeight="1">
      <c r="F15" s="1021"/>
      <c r="G15" s="1042"/>
      <c r="H15" s="1048"/>
      <c r="I15" s="1049"/>
    </row>
    <row r="16" spans="2:9" ht="15.75" customHeight="1">
      <c r="F16" s="1021"/>
      <c r="G16" s="1042"/>
      <c r="H16" s="1048"/>
      <c r="I16" s="1049"/>
    </row>
    <row r="18" spans="1:7">
      <c r="G18" s="179"/>
    </row>
    <row r="19" spans="1:7">
      <c r="G19" s="179"/>
    </row>
    <row r="20" spans="1:7">
      <c r="A20" s="179"/>
    </row>
    <row r="21" spans="1:7">
      <c r="A21" s="179"/>
      <c r="B21" s="189"/>
    </row>
    <row r="22" spans="1:7">
      <c r="A22" s="273"/>
      <c r="B22" s="378"/>
    </row>
    <row r="23" spans="1:7">
      <c r="A23" s="273"/>
      <c r="B23" s="378"/>
    </row>
    <row r="24" spans="1:7">
      <c r="A24" s="273"/>
      <c r="B24" s="378"/>
    </row>
    <row r="25" spans="1:7">
      <c r="A25" s="273"/>
      <c r="B25" s="378"/>
    </row>
    <row r="26" spans="1:7">
      <c r="A26" s="273"/>
      <c r="B26" s="378"/>
    </row>
  </sheetData>
  <mergeCells count="4">
    <mergeCell ref="F13:F16"/>
    <mergeCell ref="G14:G16"/>
    <mergeCell ref="H14:H16"/>
    <mergeCell ref="I14:I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58F0A-B2A2-4156-BBF1-EDA26CCB07C4}">
  <sheetPr>
    <pageSetUpPr fitToPage="1"/>
  </sheetPr>
  <dimension ref="A2:I27"/>
  <sheetViews>
    <sheetView showGridLines="0" workbookViewId="0">
      <selection activeCell="C4" sqref="C4"/>
    </sheetView>
  </sheetViews>
  <sheetFormatPr defaultColWidth="12.85546875" defaultRowHeight="15.75"/>
  <cols>
    <col min="1" max="2" width="12.85546875" style="26"/>
    <col min="3" max="3" width="34.85546875" style="26" customWidth="1"/>
    <col min="4" max="5" width="12.85546875" style="26"/>
    <col min="6" max="6" width="7.7109375" style="26" customWidth="1"/>
    <col min="7" max="7" width="35.28515625" style="26" customWidth="1"/>
    <col min="8" max="8" width="17.85546875" style="26" customWidth="1"/>
    <col min="9" max="9" width="14.7109375" style="26" customWidth="1"/>
    <col min="10" max="16384" width="12.85546875" style="26"/>
  </cols>
  <sheetData>
    <row r="2" spans="2:9">
      <c r="B2" s="383" t="s">
        <v>267</v>
      </c>
    </row>
    <row r="3" spans="2:9" ht="16.5" thickBot="1"/>
    <row r="4" spans="2:9">
      <c r="B4" s="725" t="s">
        <v>195</v>
      </c>
      <c r="C4" s="1176" t="s">
        <v>715</v>
      </c>
    </row>
    <row r="5" spans="2:9">
      <c r="B5" s="724">
        <v>2021</v>
      </c>
      <c r="C5" s="642">
        <v>0.6912537596228715</v>
      </c>
    </row>
    <row r="6" spans="2:9">
      <c r="B6" s="724">
        <v>2022</v>
      </c>
      <c r="C6" s="642">
        <v>0.727216702770075</v>
      </c>
    </row>
    <row r="7" spans="2:9">
      <c r="B7" s="724">
        <v>2023</v>
      </c>
      <c r="C7" s="642">
        <v>0.78033821931574987</v>
      </c>
    </row>
    <row r="8" spans="2:9">
      <c r="B8" s="724">
        <v>2024</v>
      </c>
      <c r="C8" s="642">
        <v>0.87656295671446882</v>
      </c>
      <c r="D8" s="211"/>
    </row>
    <row r="9" spans="2:9" ht="16.5" thickBot="1">
      <c r="B9" s="726">
        <v>2025</v>
      </c>
      <c r="C9" s="727">
        <v>1.0052336095780203</v>
      </c>
      <c r="D9" s="212"/>
      <c r="E9" s="213"/>
    </row>
    <row r="10" spans="2:9">
      <c r="B10" s="1174" t="s">
        <v>717</v>
      </c>
      <c r="C10" s="561"/>
      <c r="D10" s="212"/>
      <c r="E10" s="213"/>
    </row>
    <row r="11" spans="2:9">
      <c r="B11" s="560" t="str">
        <f>B2</f>
        <v>Průměrná maloobchodní cena za SMS (rezidenti)</v>
      </c>
      <c r="C11" s="65"/>
    </row>
    <row r="12" spans="2:9">
      <c r="G12" s="179"/>
    </row>
    <row r="13" spans="2:9" ht="15.75" customHeight="1">
      <c r="F13" s="1021">
        <v>2025</v>
      </c>
      <c r="G13" s="888"/>
      <c r="H13" s="888" t="s">
        <v>134</v>
      </c>
      <c r="I13" s="888" t="s">
        <v>4</v>
      </c>
    </row>
    <row r="14" spans="2:9" ht="15.75" customHeight="1">
      <c r="F14" s="1021"/>
      <c r="G14" s="1047" t="s">
        <v>410</v>
      </c>
      <c r="H14" s="1048">
        <f>C9</f>
        <v>1.0052336095780203</v>
      </c>
      <c r="I14" s="1049" t="s">
        <v>650</v>
      </c>
    </row>
    <row r="15" spans="2:9" ht="15.75" customHeight="1">
      <c r="F15" s="1021"/>
      <c r="G15" s="1042"/>
      <c r="H15" s="1048"/>
      <c r="I15" s="1049"/>
    </row>
    <row r="16" spans="2:9" ht="15.75" customHeight="1">
      <c r="F16" s="1021"/>
      <c r="G16" s="1042"/>
      <c r="H16" s="1048"/>
      <c r="I16" s="1049"/>
    </row>
    <row r="18" spans="1:7">
      <c r="G18" s="179"/>
    </row>
    <row r="19" spans="1:7">
      <c r="G19" s="179"/>
    </row>
    <row r="21" spans="1:7">
      <c r="A21" s="179"/>
    </row>
    <row r="22" spans="1:7">
      <c r="A22" s="179"/>
      <c r="B22" s="189"/>
    </row>
    <row r="23" spans="1:7">
      <c r="A23" s="273"/>
      <c r="B23" s="378"/>
    </row>
    <row r="24" spans="1:7">
      <c r="A24" s="273"/>
      <c r="B24" s="378"/>
    </row>
    <row r="25" spans="1:7">
      <c r="A25" s="273"/>
      <c r="B25" s="378"/>
    </row>
    <row r="26" spans="1:7">
      <c r="A26" s="273"/>
      <c r="B26" s="378"/>
    </row>
    <row r="27" spans="1:7">
      <c r="A27" s="273"/>
      <c r="B27" s="378"/>
    </row>
  </sheetData>
  <mergeCells count="4">
    <mergeCell ref="F13:F16"/>
    <mergeCell ref="G14:G16"/>
    <mergeCell ref="H14:H16"/>
    <mergeCell ref="I14:I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00F5-1766-4CC2-BAB8-71126110D04B}">
  <sheetPr>
    <pageSetUpPr fitToPage="1"/>
  </sheetPr>
  <dimension ref="A2:J26"/>
  <sheetViews>
    <sheetView showGridLines="0" workbookViewId="0">
      <selection activeCell="B10" sqref="B10"/>
    </sheetView>
  </sheetViews>
  <sheetFormatPr defaultColWidth="12.85546875" defaultRowHeight="15.75"/>
  <cols>
    <col min="1" max="2" width="12.85546875" style="26"/>
    <col min="3" max="3" width="34.85546875" style="26" customWidth="1"/>
    <col min="4" max="5" width="12.85546875" style="26"/>
    <col min="6" max="6" width="4.140625" style="26" customWidth="1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2:10">
      <c r="B2" s="383" t="s">
        <v>268</v>
      </c>
    </row>
    <row r="3" spans="2:10" ht="16.5" thickBot="1"/>
    <row r="4" spans="2:10">
      <c r="B4" s="725" t="s">
        <v>195</v>
      </c>
      <c r="C4" s="1176" t="s">
        <v>715</v>
      </c>
    </row>
    <row r="5" spans="2:10">
      <c r="B5" s="724">
        <v>2021</v>
      </c>
      <c r="C5" s="642">
        <v>0.32798957173440169</v>
      </c>
    </row>
    <row r="6" spans="2:10">
      <c r="B6" s="724">
        <v>2022</v>
      </c>
      <c r="C6" s="642">
        <v>0.33741997777518429</v>
      </c>
    </row>
    <row r="7" spans="2:10">
      <c r="B7" s="724">
        <v>2023</v>
      </c>
      <c r="C7" s="642">
        <v>0.37390448913167107</v>
      </c>
    </row>
    <row r="8" spans="2:10">
      <c r="B8" s="724">
        <v>2024</v>
      </c>
      <c r="C8" s="642">
        <v>0.40671345961789607</v>
      </c>
      <c r="D8" s="211"/>
    </row>
    <row r="9" spans="2:10" ht="16.5" thickBot="1">
      <c r="B9" s="726">
        <v>2025</v>
      </c>
      <c r="C9" s="727">
        <v>0.46565678573913255</v>
      </c>
      <c r="D9" s="212"/>
      <c r="E9" s="213"/>
    </row>
    <row r="10" spans="2:10">
      <c r="B10" s="1174" t="s">
        <v>717</v>
      </c>
      <c r="C10" s="65"/>
    </row>
    <row r="11" spans="2:10">
      <c r="B11" s="560" t="str">
        <f>B2</f>
        <v>Průměrná maloobchodní cena za SMS (podnikatelé)</v>
      </c>
    </row>
    <row r="12" spans="2:10">
      <c r="B12" s="560"/>
    </row>
    <row r="13" spans="2:10" ht="15.75" customHeight="1">
      <c r="G13" s="1021">
        <v>2025</v>
      </c>
      <c r="H13" s="888"/>
      <c r="I13" s="888" t="s">
        <v>134</v>
      </c>
      <c r="J13" s="888" t="s">
        <v>4</v>
      </c>
    </row>
    <row r="14" spans="2:10" ht="15.75" customHeight="1">
      <c r="G14" s="1021"/>
      <c r="H14" s="1047" t="s">
        <v>410</v>
      </c>
      <c r="I14" s="1048">
        <f>C9</f>
        <v>0.46565678573913255</v>
      </c>
      <c r="J14" s="1050" t="s">
        <v>649</v>
      </c>
    </row>
    <row r="15" spans="2:10" ht="15.75" customHeight="1">
      <c r="G15" s="1021"/>
      <c r="H15" s="1042"/>
      <c r="I15" s="1048"/>
      <c r="J15" s="1050"/>
    </row>
    <row r="16" spans="2:10" ht="15.75" customHeight="1">
      <c r="G16" s="1021"/>
      <c r="H16" s="1042"/>
      <c r="I16" s="1048"/>
      <c r="J16" s="1050"/>
    </row>
    <row r="19" spans="1:8">
      <c r="H19" s="179"/>
    </row>
    <row r="20" spans="1:8">
      <c r="A20" s="179"/>
      <c r="H20" s="179"/>
    </row>
    <row r="21" spans="1:8">
      <c r="A21" s="179"/>
      <c r="B21" s="189"/>
    </row>
    <row r="22" spans="1:8">
      <c r="A22" s="273"/>
      <c r="B22" s="378"/>
    </row>
    <row r="23" spans="1:8">
      <c r="A23" s="273"/>
      <c r="B23" s="378"/>
    </row>
    <row r="24" spans="1:8">
      <c r="A24" s="273"/>
      <c r="B24" s="378"/>
    </row>
    <row r="25" spans="1:8">
      <c r="A25" s="273"/>
      <c r="B25" s="378"/>
    </row>
    <row r="26" spans="1:8">
      <c r="A26" s="273"/>
      <c r="B26" s="378"/>
    </row>
  </sheetData>
  <mergeCells count="4">
    <mergeCell ref="G13:G16"/>
    <mergeCell ref="H14:H16"/>
    <mergeCell ref="I14:I16"/>
    <mergeCell ref="J14:J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FA4B-C6CB-4B0B-85E9-26F346D0D817}">
  <sheetPr>
    <pageSetUpPr fitToPage="1"/>
  </sheetPr>
  <dimension ref="A2:J26"/>
  <sheetViews>
    <sheetView showGridLines="0" workbookViewId="0">
      <selection activeCell="C4" sqref="C4"/>
    </sheetView>
  </sheetViews>
  <sheetFormatPr defaultColWidth="12.85546875" defaultRowHeight="15.75"/>
  <cols>
    <col min="1" max="2" width="12.85546875" style="26"/>
    <col min="3" max="3" width="34.85546875" style="26" customWidth="1"/>
    <col min="4" max="6" width="12.85546875" style="26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2:10">
      <c r="B2" s="383" t="s">
        <v>403</v>
      </c>
    </row>
    <row r="3" spans="2:10" ht="16.5" thickBot="1"/>
    <row r="4" spans="2:10">
      <c r="B4" s="725" t="s">
        <v>195</v>
      </c>
      <c r="C4" s="1176" t="s">
        <v>715</v>
      </c>
    </row>
    <row r="5" spans="2:10">
      <c r="B5" s="724">
        <v>2021</v>
      </c>
      <c r="C5" s="642">
        <v>0.57358269090947878</v>
      </c>
    </row>
    <row r="6" spans="2:10">
      <c r="B6" s="724">
        <v>2022</v>
      </c>
      <c r="C6" s="642">
        <v>0.60338168918183732</v>
      </c>
    </row>
    <row r="7" spans="2:10">
      <c r="B7" s="724">
        <v>2023</v>
      </c>
      <c r="C7" s="642">
        <v>0.6300311176696215</v>
      </c>
    </row>
    <row r="8" spans="2:10">
      <c r="B8" s="724">
        <v>2024</v>
      </c>
      <c r="C8" s="642">
        <v>0.69975681450533489</v>
      </c>
      <c r="D8" s="211"/>
    </row>
    <row r="9" spans="2:10" ht="16.5" thickBot="1">
      <c r="B9" s="726">
        <v>2025</v>
      </c>
      <c r="C9" s="727">
        <v>0.80231582506633592</v>
      </c>
      <c r="D9" s="212"/>
      <c r="E9" s="213"/>
      <c r="F9" s="213"/>
    </row>
    <row r="10" spans="2:10">
      <c r="B10" s="1174" t="s">
        <v>717</v>
      </c>
    </row>
    <row r="11" spans="2:10">
      <c r="B11" s="560" t="str">
        <f>B2</f>
        <v>Průměrná maloobchodní cena za SMS u tří síťových operátorů (MNO)</v>
      </c>
      <c r="H11" s="179"/>
    </row>
    <row r="12" spans="2:10" ht="15.75" customHeight="1">
      <c r="G12" s="384"/>
      <c r="H12" s="385"/>
      <c r="I12" s="386"/>
      <c r="J12" s="386"/>
    </row>
    <row r="13" spans="2:10" ht="15.75" customHeight="1">
      <c r="G13" s="1021">
        <v>2025</v>
      </c>
      <c r="H13" s="888"/>
      <c r="I13" s="888" t="s">
        <v>134</v>
      </c>
      <c r="J13" s="888" t="s">
        <v>4</v>
      </c>
    </row>
    <row r="14" spans="2:10" ht="15.75" customHeight="1">
      <c r="G14" s="1021"/>
      <c r="H14" s="1047" t="s">
        <v>410</v>
      </c>
      <c r="I14" s="1048">
        <f>C9</f>
        <v>0.80231582506633592</v>
      </c>
      <c r="J14" s="1051" t="s">
        <v>648</v>
      </c>
    </row>
    <row r="15" spans="2:10" ht="15.75" customHeight="1">
      <c r="G15" s="1021"/>
      <c r="H15" s="1042"/>
      <c r="I15" s="1048"/>
      <c r="J15" s="1051"/>
    </row>
    <row r="16" spans="2:10" ht="15.75" customHeight="1">
      <c r="G16" s="1021"/>
      <c r="H16" s="1042"/>
      <c r="I16" s="1048"/>
      <c r="J16" s="1051"/>
    </row>
    <row r="18" spans="1:8">
      <c r="H18" s="179"/>
    </row>
    <row r="20" spans="1:8">
      <c r="A20" s="179"/>
    </row>
    <row r="21" spans="1:8">
      <c r="A21" s="179"/>
      <c r="B21" s="189"/>
    </row>
    <row r="22" spans="1:8">
      <c r="A22" s="273"/>
      <c r="B22" s="378"/>
    </row>
    <row r="23" spans="1:8">
      <c r="A23" s="273"/>
      <c r="B23" s="378"/>
    </row>
    <row r="24" spans="1:8">
      <c r="A24" s="273"/>
      <c r="B24" s="378"/>
    </row>
    <row r="25" spans="1:8">
      <c r="A25" s="273"/>
      <c r="B25" s="378"/>
    </row>
    <row r="26" spans="1:8">
      <c r="A26" s="273"/>
      <c r="B26" s="378"/>
    </row>
  </sheetData>
  <mergeCells count="4">
    <mergeCell ref="G13:G16"/>
    <mergeCell ref="H14:H16"/>
    <mergeCell ref="I14:I16"/>
    <mergeCell ref="J14:J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FA45-9C1F-4269-B346-CABCEB0109E1}">
  <sheetPr>
    <pageSetUpPr fitToPage="1"/>
  </sheetPr>
  <dimension ref="A2:I26"/>
  <sheetViews>
    <sheetView showGridLines="0" workbookViewId="0">
      <selection activeCell="B10" sqref="B10"/>
    </sheetView>
  </sheetViews>
  <sheetFormatPr defaultColWidth="12.85546875" defaultRowHeight="15.75"/>
  <cols>
    <col min="1" max="2" width="12.85546875" style="26"/>
    <col min="3" max="3" width="34.85546875" style="26" customWidth="1"/>
    <col min="4" max="5" width="12.85546875" style="26"/>
    <col min="6" max="6" width="7.7109375" style="26" customWidth="1"/>
    <col min="7" max="7" width="35.28515625" style="26" customWidth="1"/>
    <col min="8" max="9" width="17.85546875" style="26" customWidth="1"/>
    <col min="10" max="16384" width="12.85546875" style="26"/>
  </cols>
  <sheetData>
    <row r="2" spans="2:9">
      <c r="B2" s="383" t="s">
        <v>490</v>
      </c>
    </row>
    <row r="3" spans="2:9" ht="16.5" thickBot="1"/>
    <row r="4" spans="2:9">
      <c r="B4" s="725" t="s">
        <v>195</v>
      </c>
      <c r="C4" s="1176" t="s">
        <v>715</v>
      </c>
    </row>
    <row r="5" spans="2:9">
      <c r="B5" s="724">
        <v>2021</v>
      </c>
      <c r="C5" s="642">
        <v>0.27994142596879984</v>
      </c>
    </row>
    <row r="6" spans="2:9">
      <c r="B6" s="724">
        <v>2022</v>
      </c>
      <c r="C6" s="642">
        <v>0.26556188748814513</v>
      </c>
    </row>
    <row r="7" spans="2:9">
      <c r="B7" s="724">
        <v>2023</v>
      </c>
      <c r="C7" s="642">
        <v>0.59345572321823425</v>
      </c>
    </row>
    <row r="8" spans="2:9">
      <c r="B8" s="724">
        <v>2024</v>
      </c>
      <c r="C8" s="642">
        <v>0.55840117190738159</v>
      </c>
      <c r="D8" s="211"/>
    </row>
    <row r="9" spans="2:9" ht="16.5" thickBot="1">
      <c r="B9" s="726">
        <v>2025</v>
      </c>
      <c r="C9" s="727">
        <v>0.5364591884351213</v>
      </c>
      <c r="D9" s="212"/>
      <c r="E9" s="213"/>
    </row>
    <row r="10" spans="2:9">
      <c r="B10" s="1174" t="s">
        <v>717</v>
      </c>
    </row>
    <row r="11" spans="2:9">
      <c r="B11" s="560" t="str">
        <f>B2</f>
        <v>Průměrná maloobchodní cena za SMS u virtuálních operátorů (MVNO)</v>
      </c>
    </row>
    <row r="12" spans="2:9" ht="15.75" customHeight="1">
      <c r="F12" s="384"/>
      <c r="G12" s="385"/>
      <c r="H12" s="386"/>
      <c r="I12" s="386"/>
    </row>
    <row r="13" spans="2:9" ht="15.75" customHeight="1">
      <c r="F13" s="1021">
        <v>2025</v>
      </c>
      <c r="G13" s="888"/>
      <c r="H13" s="888" t="s">
        <v>134</v>
      </c>
      <c r="I13" s="888" t="s">
        <v>4</v>
      </c>
    </row>
    <row r="14" spans="2:9" ht="15.75" customHeight="1">
      <c r="F14" s="1021"/>
      <c r="G14" s="1047" t="s">
        <v>410</v>
      </c>
      <c r="H14" s="1048">
        <f>C9</f>
        <v>0.5364591884351213</v>
      </c>
      <c r="I14" s="1050" t="s">
        <v>647</v>
      </c>
    </row>
    <row r="15" spans="2:9" ht="15.75" customHeight="1">
      <c r="F15" s="1021"/>
      <c r="G15" s="1042"/>
      <c r="H15" s="1048"/>
      <c r="I15" s="1050"/>
    </row>
    <row r="16" spans="2:9" ht="15.75" customHeight="1">
      <c r="F16" s="1021"/>
      <c r="G16" s="1042"/>
      <c r="H16" s="1048"/>
      <c r="I16" s="1050"/>
    </row>
    <row r="18" spans="1:7">
      <c r="G18" s="179"/>
    </row>
    <row r="19" spans="1:7">
      <c r="G19" s="179"/>
    </row>
    <row r="20" spans="1:7">
      <c r="A20" s="179"/>
    </row>
    <row r="21" spans="1:7">
      <c r="A21" s="179"/>
      <c r="B21" s="189"/>
    </row>
    <row r="22" spans="1:7">
      <c r="A22" s="273"/>
      <c r="B22" s="378"/>
    </row>
    <row r="23" spans="1:7">
      <c r="A23" s="273"/>
      <c r="B23" s="378"/>
    </row>
    <row r="24" spans="1:7">
      <c r="A24" s="273"/>
      <c r="B24" s="378"/>
    </row>
    <row r="25" spans="1:7">
      <c r="A25" s="273"/>
      <c r="B25" s="378"/>
    </row>
    <row r="26" spans="1:7">
      <c r="A26" s="273"/>
      <c r="B26" s="378"/>
    </row>
  </sheetData>
  <mergeCells count="4">
    <mergeCell ref="F13:F16"/>
    <mergeCell ref="G14:G16"/>
    <mergeCell ref="H14:H16"/>
    <mergeCell ref="I14:I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813C-FC1E-41B7-8C16-3ED6674B1BCE}">
  <dimension ref="A2:I26"/>
  <sheetViews>
    <sheetView showGridLines="0" workbookViewId="0">
      <selection activeCell="C4" sqref="C4"/>
    </sheetView>
  </sheetViews>
  <sheetFormatPr defaultColWidth="12.85546875" defaultRowHeight="15.75"/>
  <cols>
    <col min="1" max="2" width="12.85546875" style="26"/>
    <col min="3" max="3" width="37.42578125" style="26" customWidth="1"/>
    <col min="4" max="5" width="12.85546875" style="26"/>
    <col min="6" max="6" width="7.7109375" style="26" customWidth="1"/>
    <col min="7" max="7" width="35.28515625" style="26" customWidth="1"/>
    <col min="8" max="9" width="17.85546875" style="26" customWidth="1"/>
    <col min="10" max="16384" width="12.85546875" style="26"/>
  </cols>
  <sheetData>
    <row r="2" spans="2:9">
      <c r="B2" s="383" t="s">
        <v>570</v>
      </c>
    </row>
    <row r="3" spans="2:9" ht="16.5" thickBot="1"/>
    <row r="4" spans="2:9">
      <c r="B4" s="725" t="s">
        <v>195</v>
      </c>
      <c r="C4" s="1176" t="s">
        <v>715</v>
      </c>
    </row>
    <row r="5" spans="2:9">
      <c r="B5" s="724">
        <v>2021</v>
      </c>
      <c r="C5" s="642">
        <v>32.4386871483443</v>
      </c>
    </row>
    <row r="6" spans="2:9">
      <c r="B6" s="724">
        <v>2022</v>
      </c>
      <c r="C6" s="642">
        <v>21.800004671081499</v>
      </c>
    </row>
    <row r="7" spans="2:9">
      <c r="B7" s="724">
        <v>2023</v>
      </c>
      <c r="C7" s="642">
        <v>17.199935376635601</v>
      </c>
    </row>
    <row r="8" spans="2:9">
      <c r="B8" s="724">
        <v>2024</v>
      </c>
      <c r="C8" s="642">
        <v>14.905241301212699</v>
      </c>
      <c r="D8" s="211"/>
    </row>
    <row r="9" spans="2:9" ht="16.5" thickBot="1">
      <c r="B9" s="726">
        <v>2025</v>
      </c>
      <c r="C9" s="727">
        <v>12.4117440541416</v>
      </c>
      <c r="D9" s="212"/>
      <c r="E9" s="214"/>
    </row>
    <row r="10" spans="2:9">
      <c r="B10" s="1174" t="s">
        <v>718</v>
      </c>
    </row>
    <row r="11" spans="2:9">
      <c r="B11" s="560" t="str">
        <f>B2</f>
        <v>Průměrná maloobchodní cena za 1 GB dat (celkem)</v>
      </c>
      <c r="D11" s="65" t="s">
        <v>135</v>
      </c>
      <c r="G11" s="179"/>
    </row>
    <row r="12" spans="2:9" ht="15.75" customHeight="1">
      <c r="F12" s="384"/>
      <c r="G12" s="385"/>
      <c r="H12" s="386"/>
      <c r="I12" s="386"/>
    </row>
    <row r="13" spans="2:9" ht="15.75" customHeight="1">
      <c r="F13" s="1021">
        <v>2025</v>
      </c>
      <c r="G13" s="888"/>
      <c r="H13" s="888" t="s">
        <v>540</v>
      </c>
      <c r="I13" s="888" t="s">
        <v>4</v>
      </c>
    </row>
    <row r="14" spans="2:9" ht="15.75" customHeight="1">
      <c r="F14" s="1021"/>
      <c r="G14" s="1047" t="s">
        <v>410</v>
      </c>
      <c r="H14" s="1048">
        <f>C9</f>
        <v>12.4117440541416</v>
      </c>
      <c r="I14" s="1052" t="s">
        <v>646</v>
      </c>
    </row>
    <row r="15" spans="2:9" ht="15.75" customHeight="1">
      <c r="F15" s="1021"/>
      <c r="G15" s="1042"/>
      <c r="H15" s="1048"/>
      <c r="I15" s="1052"/>
    </row>
    <row r="16" spans="2:9" ht="15.75" customHeight="1">
      <c r="F16" s="1021"/>
      <c r="G16" s="1042"/>
      <c r="H16" s="1048"/>
      <c r="I16" s="1052"/>
    </row>
    <row r="18" spans="1:7">
      <c r="G18" s="179"/>
    </row>
    <row r="19" spans="1:7">
      <c r="G19" s="179"/>
    </row>
    <row r="20" spans="1:7">
      <c r="A20" s="179"/>
      <c r="B20" s="179"/>
    </row>
    <row r="21" spans="1:7">
      <c r="A21" s="179"/>
      <c r="B21" s="189"/>
    </row>
    <row r="22" spans="1:7">
      <c r="A22" s="273"/>
      <c r="B22" s="388"/>
    </row>
    <row r="23" spans="1:7">
      <c r="A23" s="273"/>
      <c r="B23" s="388"/>
    </row>
    <row r="24" spans="1:7">
      <c r="A24" s="273"/>
      <c r="B24" s="388"/>
    </row>
    <row r="25" spans="1:7">
      <c r="A25" s="273"/>
      <c r="B25" s="388"/>
    </row>
    <row r="26" spans="1:7">
      <c r="A26" s="273"/>
      <c r="B26" s="388"/>
    </row>
  </sheetData>
  <mergeCells count="4">
    <mergeCell ref="F13:F16"/>
    <mergeCell ref="G14:G16"/>
    <mergeCell ref="H14:H16"/>
    <mergeCell ref="I14:I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6413-31BB-45F4-B914-2F2FE30B1F1E}">
  <sheetPr>
    <pageSetUpPr fitToPage="1"/>
  </sheetPr>
  <dimension ref="A2:J26"/>
  <sheetViews>
    <sheetView showGridLines="0" workbookViewId="0">
      <selection activeCell="B10" sqref="B10"/>
    </sheetView>
  </sheetViews>
  <sheetFormatPr defaultColWidth="12.85546875" defaultRowHeight="15.75"/>
  <cols>
    <col min="1" max="2" width="12.85546875" style="26"/>
    <col min="3" max="3" width="34.85546875" style="26" customWidth="1"/>
    <col min="4" max="5" width="12.85546875" style="26"/>
    <col min="6" max="6" width="7.28515625" style="26" customWidth="1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1:10">
      <c r="B2" s="383" t="s">
        <v>569</v>
      </c>
    </row>
    <row r="3" spans="1:10" ht="16.5" thickBot="1"/>
    <row r="4" spans="1:10">
      <c r="B4" s="725" t="s">
        <v>195</v>
      </c>
      <c r="C4" s="1176" t="s">
        <v>715</v>
      </c>
    </row>
    <row r="5" spans="1:10">
      <c r="B5" s="724">
        <v>2021</v>
      </c>
      <c r="C5" s="642">
        <v>30.731613714438101</v>
      </c>
    </row>
    <row r="6" spans="1:10">
      <c r="B6" s="724">
        <v>2022</v>
      </c>
      <c r="C6" s="642">
        <v>20.678248303291301</v>
      </c>
    </row>
    <row r="7" spans="1:10">
      <c r="B7" s="724">
        <v>2023</v>
      </c>
      <c r="C7" s="642">
        <v>15.938414925743199</v>
      </c>
    </row>
    <row r="8" spans="1:10">
      <c r="B8" s="724">
        <v>2024</v>
      </c>
      <c r="C8" s="642">
        <v>13.252584211059601</v>
      </c>
      <c r="D8" s="211"/>
    </row>
    <row r="9" spans="1:10" ht="16.5" thickBot="1">
      <c r="B9" s="726">
        <v>2025</v>
      </c>
      <c r="C9" s="727">
        <v>11.2441760230447</v>
      </c>
      <c r="D9" s="212"/>
      <c r="E9" s="214"/>
    </row>
    <row r="10" spans="1:10">
      <c r="B10" s="1174" t="s">
        <v>718</v>
      </c>
    </row>
    <row r="11" spans="1:10">
      <c r="A11" s="67"/>
      <c r="B11" s="560" t="str">
        <f>B2</f>
        <v>Průměrná maloobchodní cena za 1 GB dat (rezidenti)</v>
      </c>
      <c r="E11" s="562" t="s">
        <v>135</v>
      </c>
      <c r="H11" s="179"/>
    </row>
    <row r="12" spans="1:10" ht="15.75" customHeight="1">
      <c r="G12" s="384"/>
      <c r="H12" s="385"/>
      <c r="I12" s="386"/>
      <c r="J12" s="386"/>
    </row>
    <row r="13" spans="1:10" ht="15.75" customHeight="1">
      <c r="G13" s="1021">
        <v>2025</v>
      </c>
      <c r="H13" s="888"/>
      <c r="I13" s="888" t="s">
        <v>540</v>
      </c>
      <c r="J13" s="888" t="s">
        <v>4</v>
      </c>
    </row>
    <row r="14" spans="1:10" ht="15.75" customHeight="1">
      <c r="G14" s="1021"/>
      <c r="H14" s="1047" t="s">
        <v>410</v>
      </c>
      <c r="I14" s="1048">
        <f>C9</f>
        <v>11.2441760230447</v>
      </c>
      <c r="J14" s="1050" t="s">
        <v>645</v>
      </c>
    </row>
    <row r="15" spans="1:10" ht="15.75" customHeight="1">
      <c r="G15" s="1021"/>
      <c r="H15" s="1042"/>
      <c r="I15" s="1048"/>
      <c r="J15" s="1050"/>
    </row>
    <row r="16" spans="1:10" ht="15.75" customHeight="1">
      <c r="G16" s="1021"/>
      <c r="H16" s="1042"/>
      <c r="I16" s="1048"/>
      <c r="J16" s="1050"/>
    </row>
    <row r="18" spans="1:8">
      <c r="H18" s="179"/>
    </row>
    <row r="19" spans="1:8">
      <c r="H19" s="179"/>
    </row>
    <row r="20" spans="1:8">
      <c r="A20" s="179"/>
      <c r="B20" s="179"/>
    </row>
    <row r="21" spans="1:8">
      <c r="A21" s="179"/>
      <c r="B21" s="189"/>
    </row>
    <row r="22" spans="1:8">
      <c r="A22" s="273"/>
      <c r="B22" s="388"/>
      <c r="H22" s="878"/>
    </row>
    <row r="23" spans="1:8">
      <c r="A23" s="273"/>
      <c r="B23" s="388"/>
    </row>
    <row r="24" spans="1:8">
      <c r="A24" s="273"/>
      <c r="B24" s="388"/>
    </row>
    <row r="25" spans="1:8">
      <c r="A25" s="273"/>
      <c r="B25" s="388"/>
    </row>
    <row r="26" spans="1:8">
      <c r="A26" s="273"/>
      <c r="B26" s="388"/>
    </row>
  </sheetData>
  <mergeCells count="4">
    <mergeCell ref="G13:G16"/>
    <mergeCell ref="H14:H16"/>
    <mergeCell ref="I14:I16"/>
    <mergeCell ref="J14:J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8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EDF10-2C96-40D8-BEB1-46E3E25D8C8C}">
  <sheetPr>
    <pageSetUpPr fitToPage="1"/>
  </sheetPr>
  <dimension ref="A2:J26"/>
  <sheetViews>
    <sheetView showGridLines="0" workbookViewId="0">
      <selection activeCell="C4" sqref="C4"/>
    </sheetView>
  </sheetViews>
  <sheetFormatPr defaultColWidth="12.85546875" defaultRowHeight="15.75"/>
  <cols>
    <col min="1" max="2" width="12.85546875" style="26"/>
    <col min="3" max="3" width="34.85546875" style="26" customWidth="1"/>
    <col min="4" max="6" width="12.85546875" style="26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1:10">
      <c r="B2" s="383" t="s">
        <v>571</v>
      </c>
      <c r="E2" s="65" t="s">
        <v>135</v>
      </c>
    </row>
    <row r="3" spans="1:10" ht="16.5" thickBot="1"/>
    <row r="4" spans="1:10">
      <c r="B4" s="725" t="s">
        <v>195</v>
      </c>
      <c r="C4" s="1176" t="s">
        <v>715</v>
      </c>
    </row>
    <row r="5" spans="1:10">
      <c r="B5" s="724">
        <v>2021</v>
      </c>
      <c r="C5" s="642">
        <v>35.848584026669599</v>
      </c>
    </row>
    <row r="6" spans="1:10">
      <c r="B6" s="724">
        <v>2022</v>
      </c>
      <c r="C6" s="642">
        <v>24.305614802871801</v>
      </c>
    </row>
    <row r="7" spans="1:10">
      <c r="B7" s="724">
        <v>2023</v>
      </c>
      <c r="C7" s="642">
        <v>20.192310307644302</v>
      </c>
    </row>
    <row r="8" spans="1:10">
      <c r="B8" s="724">
        <v>2024</v>
      </c>
      <c r="C8" s="642">
        <v>19.041451525527698</v>
      </c>
      <c r="D8" s="211"/>
    </row>
    <row r="9" spans="1:10" ht="16.5" thickBot="1">
      <c r="B9" s="726">
        <v>2025</v>
      </c>
      <c r="C9" s="727">
        <v>15.2875184642457</v>
      </c>
      <c r="D9" s="212"/>
      <c r="E9" s="214"/>
    </row>
    <row r="10" spans="1:10">
      <c r="B10" s="1174" t="s">
        <v>718</v>
      </c>
      <c r="D10" s="66"/>
      <c r="E10" s="66"/>
      <c r="F10" s="66"/>
    </row>
    <row r="11" spans="1:10">
      <c r="A11" s="67"/>
      <c r="B11" s="560" t="str">
        <f>B2</f>
        <v xml:space="preserve">Průměrná maloobchodní cena za 1 GB dat (podnikatelé)     </v>
      </c>
      <c r="E11" s="562" t="s">
        <v>135</v>
      </c>
      <c r="H11" s="179"/>
    </row>
    <row r="12" spans="1:10" ht="15.75" customHeight="1">
      <c r="G12" s="384"/>
      <c r="H12" s="385"/>
      <c r="I12" s="386"/>
      <c r="J12" s="386"/>
    </row>
    <row r="13" spans="1:10" ht="18.75" customHeight="1">
      <c r="G13" s="1021">
        <v>2025</v>
      </c>
      <c r="H13" s="888"/>
      <c r="I13" s="888" t="s">
        <v>540</v>
      </c>
      <c r="J13" s="888" t="s">
        <v>4</v>
      </c>
    </row>
    <row r="14" spans="1:10" ht="15.75" customHeight="1">
      <c r="G14" s="1021"/>
      <c r="H14" s="1047" t="s">
        <v>410</v>
      </c>
      <c r="I14" s="1048">
        <f>C9</f>
        <v>15.2875184642457</v>
      </c>
      <c r="J14" s="1053" t="s">
        <v>644</v>
      </c>
    </row>
    <row r="15" spans="1:10" ht="15.75" customHeight="1">
      <c r="G15" s="1021"/>
      <c r="H15" s="1042"/>
      <c r="I15" s="1048"/>
      <c r="J15" s="1053"/>
    </row>
    <row r="16" spans="1:10" ht="15.75" customHeight="1">
      <c r="G16" s="1021"/>
      <c r="H16" s="1042"/>
      <c r="I16" s="1048"/>
      <c r="J16" s="1053"/>
    </row>
    <row r="19" spans="1:8">
      <c r="H19" s="179"/>
    </row>
    <row r="20" spans="1:8">
      <c r="A20" s="179"/>
      <c r="H20" s="179"/>
    </row>
    <row r="21" spans="1:8">
      <c r="A21" s="179"/>
      <c r="B21" s="189"/>
    </row>
    <row r="22" spans="1:8">
      <c r="A22" s="273"/>
      <c r="B22" s="388"/>
    </row>
    <row r="23" spans="1:8">
      <c r="A23" s="273"/>
      <c r="B23" s="388"/>
    </row>
    <row r="24" spans="1:8">
      <c r="A24" s="273"/>
      <c r="B24" s="388"/>
    </row>
    <row r="25" spans="1:8">
      <c r="A25" s="273"/>
      <c r="B25" s="388"/>
    </row>
    <row r="26" spans="1:8">
      <c r="A26" s="273"/>
      <c r="B26" s="388"/>
    </row>
  </sheetData>
  <mergeCells count="4">
    <mergeCell ref="G13:G16"/>
    <mergeCell ref="H14:H16"/>
    <mergeCell ref="I14:I16"/>
    <mergeCell ref="J14:J1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8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1256-1665-48ED-AF67-7E085863E783}">
  <dimension ref="A2:J27"/>
  <sheetViews>
    <sheetView showGridLines="0" workbookViewId="0">
      <selection activeCell="B10" sqref="B10"/>
    </sheetView>
  </sheetViews>
  <sheetFormatPr defaultColWidth="12.85546875" defaultRowHeight="15.75"/>
  <cols>
    <col min="1" max="2" width="12.85546875" style="26"/>
    <col min="3" max="3" width="34.85546875" style="26" customWidth="1"/>
    <col min="4" max="4" width="12.85546875" style="26"/>
    <col min="5" max="5" width="15" style="26" customWidth="1"/>
    <col min="6" max="6" width="12.85546875" style="26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2:10">
      <c r="B2" s="383" t="s">
        <v>572</v>
      </c>
      <c r="F2" s="65" t="s">
        <v>573</v>
      </c>
    </row>
    <row r="3" spans="2:10" ht="16.5" thickBot="1"/>
    <row r="4" spans="2:10">
      <c r="B4" s="725" t="s">
        <v>195</v>
      </c>
      <c r="C4" s="1176" t="s">
        <v>715</v>
      </c>
    </row>
    <row r="5" spans="2:10">
      <c r="B5" s="724">
        <v>2021</v>
      </c>
      <c r="C5" s="642">
        <v>31.4771438246838</v>
      </c>
      <c r="D5" s="66"/>
    </row>
    <row r="6" spans="2:10">
      <c r="B6" s="724">
        <v>2022</v>
      </c>
      <c r="C6" s="642">
        <v>21.2049717865901</v>
      </c>
      <c r="D6" s="66"/>
    </row>
    <row r="7" spans="2:10">
      <c r="B7" s="724">
        <v>2023</v>
      </c>
      <c r="C7" s="642">
        <v>17.059504156006398</v>
      </c>
      <c r="D7" s="66"/>
    </row>
    <row r="8" spans="2:10">
      <c r="B8" s="724">
        <v>2024</v>
      </c>
      <c r="C8" s="642">
        <v>14.8426167742416</v>
      </c>
      <c r="D8" s="211"/>
    </row>
    <row r="9" spans="2:10" ht="16.5" thickBot="1">
      <c r="B9" s="726">
        <v>2025</v>
      </c>
      <c r="C9" s="727">
        <v>12.3339372907068</v>
      </c>
      <c r="D9" s="212"/>
      <c r="E9" s="214"/>
    </row>
    <row r="10" spans="2:10">
      <c r="B10" s="1174" t="s">
        <v>718</v>
      </c>
      <c r="D10" s="66"/>
    </row>
    <row r="11" spans="2:10">
      <c r="B11" s="560" t="str">
        <f>B2</f>
        <v xml:space="preserve">Průměrná maloobchodní cena za 1 GB dat u tří síťových operátorů (MNO)       </v>
      </c>
      <c r="F11" s="857" t="s">
        <v>573</v>
      </c>
      <c r="H11" s="179"/>
    </row>
    <row r="12" spans="2:10" ht="15.75" customHeight="1">
      <c r="G12" s="1054"/>
      <c r="H12" s="385"/>
      <c r="I12" s="386"/>
      <c r="J12" s="386"/>
    </row>
    <row r="13" spans="2:10" ht="15.75" customHeight="1">
      <c r="G13" s="1054"/>
      <c r="H13" s="555"/>
      <c r="I13" s="556"/>
      <c r="J13" s="387"/>
    </row>
    <row r="14" spans="2:10" ht="18.75" customHeight="1">
      <c r="G14" s="1021">
        <v>2025</v>
      </c>
      <c r="H14" s="888"/>
      <c r="I14" s="888" t="s">
        <v>540</v>
      </c>
      <c r="J14" s="888" t="s">
        <v>4</v>
      </c>
    </row>
    <row r="15" spans="2:10" ht="15.75" customHeight="1">
      <c r="G15" s="1021"/>
      <c r="H15" s="1047" t="s">
        <v>410</v>
      </c>
      <c r="I15" s="1048">
        <f>C9</f>
        <v>12.3339372907068</v>
      </c>
      <c r="J15" s="1050" t="s">
        <v>643</v>
      </c>
    </row>
    <row r="16" spans="2:10" ht="15.75" customHeight="1">
      <c r="G16" s="1021"/>
      <c r="H16" s="1042"/>
      <c r="I16" s="1048"/>
      <c r="J16" s="1050"/>
    </row>
    <row r="17" spans="1:10" ht="15.75" customHeight="1">
      <c r="G17" s="1021"/>
      <c r="H17" s="1042"/>
      <c r="I17" s="1048"/>
      <c r="J17" s="1050"/>
    </row>
    <row r="20" spans="1:10">
      <c r="H20" s="179"/>
    </row>
    <row r="21" spans="1:10">
      <c r="A21" s="179"/>
      <c r="B21" s="179"/>
      <c r="H21" s="179"/>
    </row>
    <row r="22" spans="1:10">
      <c r="A22" s="189"/>
      <c r="B22" s="189"/>
    </row>
    <row r="23" spans="1:10">
      <c r="A23" s="273"/>
      <c r="B23" s="388"/>
    </row>
    <row r="24" spans="1:10">
      <c r="A24" s="273"/>
      <c r="B24" s="388"/>
    </row>
    <row r="25" spans="1:10">
      <c r="A25" s="273"/>
      <c r="B25" s="388"/>
    </row>
    <row r="26" spans="1:10">
      <c r="A26" s="273"/>
      <c r="B26" s="388"/>
    </row>
    <row r="27" spans="1:10">
      <c r="A27" s="273"/>
      <c r="B27" s="388"/>
    </row>
  </sheetData>
  <mergeCells count="5">
    <mergeCell ref="G12:G13"/>
    <mergeCell ref="G14:G17"/>
    <mergeCell ref="H15:H17"/>
    <mergeCell ref="I15:I17"/>
    <mergeCell ref="J15:J1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101B-2A7F-4A0A-B4C0-46BF77D389BB}">
  <dimension ref="A2:J26"/>
  <sheetViews>
    <sheetView showGridLines="0" workbookViewId="0">
      <selection activeCell="F9" sqref="F9"/>
    </sheetView>
  </sheetViews>
  <sheetFormatPr defaultColWidth="12.85546875" defaultRowHeight="15.75"/>
  <cols>
    <col min="1" max="2" width="12.85546875" style="26"/>
    <col min="3" max="3" width="34.85546875" style="26" customWidth="1"/>
    <col min="4" max="4" width="12.85546875" style="26"/>
    <col min="5" max="5" width="15.5703125" style="26" customWidth="1"/>
    <col min="6" max="6" width="12.85546875" style="26"/>
    <col min="7" max="7" width="7.7109375" style="26" customWidth="1"/>
    <col min="8" max="8" width="35.28515625" style="26" customWidth="1"/>
    <col min="9" max="10" width="17.85546875" style="26" customWidth="1"/>
    <col min="11" max="16384" width="12.85546875" style="26"/>
  </cols>
  <sheetData>
    <row r="2" spans="2:10">
      <c r="B2" s="383" t="s">
        <v>574</v>
      </c>
      <c r="F2" s="65" t="s">
        <v>135</v>
      </c>
    </row>
    <row r="3" spans="2:10" ht="16.5" thickBot="1"/>
    <row r="4" spans="2:10">
      <c r="B4" s="725" t="s">
        <v>195</v>
      </c>
      <c r="C4" s="1176" t="s">
        <v>715</v>
      </c>
    </row>
    <row r="5" spans="2:10">
      <c r="B5" s="724">
        <v>2021</v>
      </c>
      <c r="C5" s="642">
        <v>67.204673021789603</v>
      </c>
    </row>
    <row r="6" spans="2:10">
      <c r="B6" s="724">
        <v>2022</v>
      </c>
      <c r="C6" s="642">
        <v>44.697391777589097</v>
      </c>
    </row>
    <row r="7" spans="2:10">
      <c r="B7" s="724">
        <v>2023</v>
      </c>
      <c r="C7" s="642">
        <v>32.005635283779803</v>
      </c>
    </row>
    <row r="8" spans="2:10">
      <c r="B8" s="724">
        <v>2024</v>
      </c>
      <c r="C8" s="642">
        <v>20.716938341198698</v>
      </c>
      <c r="D8" s="211"/>
    </row>
    <row r="9" spans="2:10" ht="16.5" thickBot="1">
      <c r="B9" s="726">
        <v>2025</v>
      </c>
      <c r="C9" s="727">
        <v>18.731004535793499</v>
      </c>
      <c r="D9" s="212"/>
      <c r="E9" s="214"/>
    </row>
    <row r="10" spans="2:10">
      <c r="B10" s="1174" t="s">
        <v>718</v>
      </c>
      <c r="D10" s="66"/>
      <c r="E10" s="66"/>
      <c r="F10" s="66"/>
    </row>
    <row r="11" spans="2:10">
      <c r="B11" s="560" t="str">
        <f>B2</f>
        <v xml:space="preserve">Průměrná maloobchodní cena za 1 GB dat u virtuálních operátorů (MVNO)   </v>
      </c>
      <c r="F11" s="857" t="s">
        <v>135</v>
      </c>
      <c r="H11" s="179"/>
    </row>
    <row r="12" spans="2:10" ht="15.75" customHeight="1">
      <c r="G12" s="384"/>
      <c r="H12" s="385"/>
      <c r="I12" s="386"/>
      <c r="J12" s="386"/>
    </row>
    <row r="13" spans="2:10" ht="18.75" customHeight="1">
      <c r="G13" s="1021">
        <v>2025</v>
      </c>
      <c r="H13" s="888"/>
      <c r="I13" s="888" t="s">
        <v>540</v>
      </c>
      <c r="J13" s="888" t="s">
        <v>4</v>
      </c>
    </row>
    <row r="14" spans="2:10" ht="15.75" customHeight="1">
      <c r="G14" s="1021"/>
      <c r="H14" s="1047" t="s">
        <v>410</v>
      </c>
      <c r="I14" s="1048">
        <f>C9</f>
        <v>18.731004535793499</v>
      </c>
      <c r="J14" s="1055" t="s">
        <v>642</v>
      </c>
    </row>
    <row r="15" spans="2:10" ht="15.75" customHeight="1">
      <c r="G15" s="1021"/>
      <c r="H15" s="1042"/>
      <c r="I15" s="1048"/>
      <c r="J15" s="1055"/>
    </row>
    <row r="16" spans="2:10" ht="15.75" customHeight="1">
      <c r="G16" s="1021"/>
      <c r="H16" s="1042"/>
      <c r="I16" s="1048"/>
      <c r="J16" s="1055"/>
    </row>
    <row r="18" spans="1:8">
      <c r="H18" s="179"/>
    </row>
    <row r="19" spans="1:8">
      <c r="H19" s="179"/>
    </row>
    <row r="20" spans="1:8">
      <c r="A20" s="179"/>
    </row>
    <row r="21" spans="1:8">
      <c r="A21" s="179"/>
      <c r="B21" s="189"/>
    </row>
    <row r="22" spans="1:8">
      <c r="A22" s="273"/>
      <c r="B22" s="388"/>
    </row>
    <row r="23" spans="1:8">
      <c r="A23" s="273"/>
      <c r="B23" s="388"/>
    </row>
    <row r="24" spans="1:8">
      <c r="A24" s="273"/>
      <c r="B24" s="388"/>
    </row>
    <row r="25" spans="1:8">
      <c r="A25" s="273"/>
      <c r="B25" s="388"/>
    </row>
    <row r="26" spans="1:8">
      <c r="A26" s="273"/>
      <c r="B26" s="388"/>
    </row>
  </sheetData>
  <mergeCells count="4">
    <mergeCell ref="G13:G16"/>
    <mergeCell ref="H14:H16"/>
    <mergeCell ref="I14:I16"/>
    <mergeCell ref="J14:J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892E-D316-45A5-A863-BEB1ACAF450C}">
  <sheetPr>
    <pageSetUpPr fitToPage="1"/>
  </sheetPr>
  <dimension ref="B1:L31"/>
  <sheetViews>
    <sheetView showGridLines="0" workbookViewId="0">
      <selection activeCell="K24" sqref="K24"/>
    </sheetView>
  </sheetViews>
  <sheetFormatPr defaultColWidth="10.28515625" defaultRowHeight="15.75"/>
  <cols>
    <col min="1" max="1" width="10.28515625" style="71"/>
    <col min="2" max="2" width="24.28515625" style="71" customWidth="1"/>
    <col min="3" max="7" width="10.42578125" style="71" customWidth="1"/>
    <col min="8" max="8" width="9.85546875" style="26" customWidth="1"/>
    <col min="9" max="9" width="7.7109375" style="26" customWidth="1"/>
    <col min="10" max="10" width="35.28515625" style="26" customWidth="1"/>
    <col min="11" max="12" width="17.85546875" style="71" customWidth="1"/>
    <col min="13" max="16384" width="10.28515625" style="71"/>
  </cols>
  <sheetData>
    <row r="1" spans="2:12">
      <c r="B1" s="68"/>
      <c r="C1" s="69"/>
      <c r="D1" s="69"/>
      <c r="E1" s="69"/>
      <c r="F1" s="70"/>
      <c r="G1" s="70"/>
    </row>
    <row r="2" spans="2:12">
      <c r="B2" s="564" t="s">
        <v>546</v>
      </c>
      <c r="C2" s="69"/>
      <c r="D2" s="69"/>
      <c r="E2" s="69"/>
      <c r="F2" s="70"/>
      <c r="G2" s="70"/>
    </row>
    <row r="3" spans="2:12">
      <c r="B3" s="68"/>
      <c r="C3" s="69"/>
      <c r="D3" s="69"/>
      <c r="E3" s="69"/>
      <c r="F3" s="70"/>
      <c r="G3" s="70"/>
    </row>
    <row r="4" spans="2:12" ht="16.5" thickBot="1">
      <c r="B4" s="753"/>
      <c r="C4" s="749"/>
      <c r="D4" s="749"/>
      <c r="E4" s="749"/>
      <c r="F4" s="750"/>
      <c r="G4" s="750"/>
    </row>
    <row r="5" spans="2:12" ht="52.5" customHeight="1">
      <c r="B5" s="744" t="s">
        <v>136</v>
      </c>
      <c r="C5" s="745" t="s">
        <v>527</v>
      </c>
      <c r="D5" s="745" t="s">
        <v>526</v>
      </c>
      <c r="E5" s="745" t="s">
        <v>525</v>
      </c>
      <c r="F5" s="745" t="s">
        <v>524</v>
      </c>
      <c r="G5" s="745" t="s">
        <v>671</v>
      </c>
    </row>
    <row r="6" spans="2:12">
      <c r="B6" s="751" t="s">
        <v>137</v>
      </c>
      <c r="C6" s="752">
        <v>2021</v>
      </c>
      <c r="D6" s="752">
        <v>2022</v>
      </c>
      <c r="E6" s="752">
        <v>2023</v>
      </c>
      <c r="F6" s="752">
        <v>2024</v>
      </c>
      <c r="G6" s="752">
        <v>2025</v>
      </c>
    </row>
    <row r="7" spans="2:12" ht="16.5" thickBot="1">
      <c r="B7" s="748" t="s">
        <v>138</v>
      </c>
      <c r="C7" s="756">
        <v>599</v>
      </c>
      <c r="D7" s="756">
        <v>599</v>
      </c>
      <c r="E7" s="756">
        <v>652.91</v>
      </c>
      <c r="F7" s="756">
        <v>652.91</v>
      </c>
      <c r="G7" s="756">
        <v>699</v>
      </c>
    </row>
    <row r="8" spans="2:12">
      <c r="B8" s="1173" t="s">
        <v>719</v>
      </c>
      <c r="C8" s="70"/>
      <c r="D8" s="70"/>
      <c r="E8" s="70"/>
      <c r="F8" s="70"/>
      <c r="G8" s="70"/>
    </row>
    <row r="9" spans="2:12">
      <c r="B9" s="746"/>
      <c r="C9" s="70"/>
      <c r="D9" s="70"/>
      <c r="E9" s="70"/>
      <c r="F9" s="70"/>
      <c r="G9" s="70"/>
    </row>
    <row r="10" spans="2:12">
      <c r="B10" s="396" t="str">
        <f>B2</f>
        <v>Nejlevnější tarif v ČR s neomezeným voláním a SMS s minimálně 12 GB datovým limitem</v>
      </c>
      <c r="C10" s="70"/>
      <c r="D10" s="70"/>
      <c r="E10" s="70"/>
      <c r="F10" s="70"/>
      <c r="G10" s="70"/>
    </row>
    <row r="11" spans="2:12">
      <c r="B11" s="396"/>
      <c r="C11" s="70"/>
      <c r="D11" s="70"/>
      <c r="E11" s="70"/>
      <c r="F11" s="70"/>
      <c r="G11" s="70"/>
    </row>
    <row r="12" spans="2:12" ht="15.75" customHeight="1">
      <c r="H12" s="71"/>
      <c r="I12" s="1021">
        <v>2025</v>
      </c>
      <c r="J12" s="888"/>
      <c r="K12" s="888" t="s">
        <v>139</v>
      </c>
      <c r="L12" s="888" t="s">
        <v>4</v>
      </c>
    </row>
    <row r="13" spans="2:12" ht="15.75" customHeight="1">
      <c r="H13" s="71"/>
      <c r="I13" s="1021"/>
      <c r="J13" s="1047" t="s">
        <v>545</v>
      </c>
      <c r="K13" s="1056">
        <f>G7</f>
        <v>699</v>
      </c>
      <c r="L13" s="1050" t="s">
        <v>641</v>
      </c>
    </row>
    <row r="14" spans="2:12" ht="15.75" customHeight="1">
      <c r="H14" s="71"/>
      <c r="I14" s="1021"/>
      <c r="J14" s="1042"/>
      <c r="K14" s="1056"/>
      <c r="L14" s="1050"/>
    </row>
    <row r="15" spans="2:12" ht="15.75" customHeight="1">
      <c r="H15" s="71"/>
      <c r="I15" s="1021"/>
      <c r="J15" s="1042"/>
      <c r="K15" s="1056"/>
      <c r="L15" s="1050"/>
    </row>
    <row r="27" spans="2:7">
      <c r="B27" s="389"/>
    </row>
    <row r="28" spans="2:7">
      <c r="B28" s="390"/>
      <c r="C28" s="391"/>
      <c r="D28" s="391"/>
      <c r="E28" s="391"/>
      <c r="F28" s="391"/>
      <c r="G28" s="391"/>
    </row>
    <row r="29" spans="2:7">
      <c r="B29" s="392"/>
      <c r="C29" s="393"/>
      <c r="D29" s="393"/>
      <c r="E29" s="393"/>
      <c r="F29" s="393"/>
      <c r="G29" s="393"/>
    </row>
    <row r="30" spans="2:7">
      <c r="B30" s="390"/>
      <c r="C30" s="394"/>
      <c r="D30" s="394"/>
      <c r="E30" s="394"/>
      <c r="F30" s="394"/>
      <c r="G30" s="394"/>
    </row>
    <row r="31" spans="2:7">
      <c r="B31" s="391"/>
      <c r="C31" s="395"/>
      <c r="D31" s="395"/>
      <c r="E31" s="395"/>
      <c r="F31" s="395"/>
      <c r="G31" s="395"/>
    </row>
  </sheetData>
  <mergeCells count="4">
    <mergeCell ref="I12:I15"/>
    <mergeCell ref="J13:J15"/>
    <mergeCell ref="K13:K15"/>
    <mergeCell ref="L13:L1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84B1-82E6-437D-B13E-2623EC0975E7}">
  <sheetPr>
    <pageSetUpPr fitToPage="1"/>
  </sheetPr>
  <dimension ref="B1:L22"/>
  <sheetViews>
    <sheetView showGridLines="0" workbookViewId="0">
      <selection activeCell="B7" sqref="B7"/>
    </sheetView>
  </sheetViews>
  <sheetFormatPr defaultColWidth="10.28515625" defaultRowHeight="15.75"/>
  <cols>
    <col min="1" max="1" width="10.28515625" style="71"/>
    <col min="2" max="2" width="23.140625" style="71" customWidth="1"/>
    <col min="3" max="7" width="10.42578125" style="71" customWidth="1"/>
    <col min="8" max="8" width="8.42578125" style="71" customWidth="1"/>
    <col min="9" max="9" width="7.7109375" style="26" customWidth="1"/>
    <col min="10" max="10" width="35.28515625" style="26" customWidth="1"/>
    <col min="11" max="11" width="17.85546875" style="26" customWidth="1"/>
    <col min="12" max="12" width="17.85546875" style="71" customWidth="1"/>
    <col min="13" max="16384" width="10.28515625" style="71"/>
  </cols>
  <sheetData>
    <row r="1" spans="2:12">
      <c r="B1" s="72"/>
      <c r="C1" s="69"/>
      <c r="D1" s="69"/>
      <c r="E1" s="69"/>
      <c r="F1" s="69"/>
      <c r="G1" s="73"/>
      <c r="H1" s="69"/>
    </row>
    <row r="2" spans="2:12">
      <c r="B2" s="564" t="s">
        <v>140</v>
      </c>
      <c r="C2" s="69"/>
      <c r="D2" s="69"/>
      <c r="E2" s="69"/>
      <c r="F2" s="69"/>
      <c r="G2" s="73"/>
      <c r="H2" s="69"/>
    </row>
    <row r="3" spans="2:12" ht="16.5" thickBot="1">
      <c r="B3" s="748"/>
      <c r="C3" s="748"/>
      <c r="D3" s="748"/>
      <c r="E3" s="748"/>
      <c r="F3" s="748"/>
      <c r="G3" s="748"/>
      <c r="H3" s="69"/>
    </row>
    <row r="4" spans="2:12" ht="52.5" customHeight="1">
      <c r="B4" s="744" t="s">
        <v>136</v>
      </c>
      <c r="C4" s="745" t="s">
        <v>528</v>
      </c>
      <c r="D4" s="745" t="s">
        <v>526</v>
      </c>
      <c r="E4" s="745" t="s">
        <v>525</v>
      </c>
      <c r="F4" s="745" t="s">
        <v>524</v>
      </c>
      <c r="G4" s="745" t="s">
        <v>592</v>
      </c>
    </row>
    <row r="5" spans="2:12">
      <c r="B5" s="751" t="s">
        <v>137</v>
      </c>
      <c r="C5" s="752">
        <v>2021</v>
      </c>
      <c r="D5" s="752">
        <v>2022</v>
      </c>
      <c r="E5" s="752">
        <v>2023</v>
      </c>
      <c r="F5" s="752">
        <v>2024</v>
      </c>
      <c r="G5" s="752">
        <v>2025</v>
      </c>
    </row>
    <row r="6" spans="2:12" ht="30.75" thickBot="1">
      <c r="B6" s="754" t="s">
        <v>530</v>
      </c>
      <c r="C6" s="756">
        <v>599</v>
      </c>
      <c r="D6" s="756">
        <v>599</v>
      </c>
      <c r="E6" s="756">
        <v>652.91</v>
      </c>
      <c r="F6" s="756">
        <v>652.91</v>
      </c>
      <c r="G6" s="756">
        <v>799</v>
      </c>
    </row>
    <row r="7" spans="2:12" ht="15" customHeight="1">
      <c r="B7" s="755" t="s">
        <v>719</v>
      </c>
      <c r="C7" s="747"/>
      <c r="D7" s="747"/>
      <c r="E7" s="747"/>
      <c r="F7" s="747"/>
      <c r="G7" s="747"/>
    </row>
    <row r="8" spans="2:12" ht="15" customHeight="1">
      <c r="B8" s="755"/>
      <c r="C8" s="747"/>
      <c r="D8" s="747"/>
      <c r="E8" s="747"/>
      <c r="F8" s="747"/>
      <c r="G8" s="747"/>
    </row>
    <row r="9" spans="2:12">
      <c r="B9" s="70"/>
      <c r="C9" s="70"/>
      <c r="D9" s="70"/>
      <c r="E9" s="70"/>
      <c r="F9" s="70"/>
      <c r="G9" s="70"/>
      <c r="H9" s="70"/>
    </row>
    <row r="10" spans="2:12">
      <c r="B10" s="396" t="str">
        <f>B2</f>
        <v>Nejlevnější tarif v ČR s neomezeným voláním, SMS a datovým limitem</v>
      </c>
      <c r="C10" s="70"/>
      <c r="D10" s="70"/>
      <c r="E10" s="70"/>
      <c r="F10" s="70"/>
      <c r="G10" s="70"/>
      <c r="H10" s="70"/>
      <c r="J10" s="389"/>
    </row>
    <row r="11" spans="2:12" ht="15.75" customHeight="1">
      <c r="I11" s="1021">
        <v>2025</v>
      </c>
      <c r="J11" s="888"/>
      <c r="K11" s="888" t="s">
        <v>139</v>
      </c>
      <c r="L11" s="888" t="s">
        <v>4</v>
      </c>
    </row>
    <row r="12" spans="2:12" ht="15.75" customHeight="1">
      <c r="I12" s="1021"/>
      <c r="J12" s="1047" t="s">
        <v>547</v>
      </c>
      <c r="K12" s="1056">
        <f>G6</f>
        <v>799</v>
      </c>
      <c r="L12" s="1050" t="s">
        <v>640</v>
      </c>
    </row>
    <row r="13" spans="2:12" ht="15.75" customHeight="1">
      <c r="I13" s="1021"/>
      <c r="J13" s="1042"/>
      <c r="K13" s="1056"/>
      <c r="L13" s="1050"/>
    </row>
    <row r="14" spans="2:12" ht="15.75" customHeight="1">
      <c r="I14" s="1021"/>
      <c r="J14" s="1042"/>
      <c r="K14" s="1056"/>
      <c r="L14" s="1050"/>
    </row>
    <row r="16" spans="2:12">
      <c r="J16" s="179"/>
    </row>
    <row r="17" spans="2:10">
      <c r="J17" s="179"/>
    </row>
    <row r="18" spans="2:10">
      <c r="B18" s="389"/>
      <c r="C18" s="389"/>
      <c r="D18" s="389"/>
      <c r="E18" s="389"/>
      <c r="F18" s="389"/>
      <c r="G18" s="389"/>
    </row>
    <row r="19" spans="2:10">
      <c r="B19" s="391"/>
      <c r="C19" s="391"/>
      <c r="D19" s="391"/>
      <c r="E19" s="391"/>
      <c r="F19" s="391"/>
      <c r="G19" s="391"/>
    </row>
    <row r="20" spans="2:10">
      <c r="B20" s="392"/>
      <c r="C20" s="397"/>
      <c r="D20" s="397"/>
      <c r="E20" s="397"/>
      <c r="F20" s="397"/>
      <c r="G20" s="397"/>
    </row>
    <row r="21" spans="2:10">
      <c r="B21" s="391"/>
      <c r="C21" s="394"/>
      <c r="D21" s="394"/>
      <c r="E21" s="394"/>
      <c r="F21" s="394"/>
      <c r="G21" s="398"/>
    </row>
    <row r="22" spans="2:10">
      <c r="B22" s="399"/>
      <c r="C22" s="395"/>
      <c r="D22" s="395"/>
      <c r="E22" s="395"/>
      <c r="F22" s="395"/>
      <c r="G22" s="400"/>
    </row>
  </sheetData>
  <mergeCells count="4">
    <mergeCell ref="L12:L14"/>
    <mergeCell ref="I11:I14"/>
    <mergeCell ref="J12:J14"/>
    <mergeCell ref="K12:K1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6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525BB-C7F8-455D-BE30-24220C3C73BB}">
  <sheetPr>
    <pageSetUpPr fitToPage="1"/>
  </sheetPr>
  <dimension ref="B2:L37"/>
  <sheetViews>
    <sheetView showGridLines="0" workbookViewId="0">
      <selection activeCell="B2" sqref="B2"/>
    </sheetView>
  </sheetViews>
  <sheetFormatPr defaultColWidth="10.28515625" defaultRowHeight="15"/>
  <cols>
    <col min="1" max="1" width="10.28515625" style="75"/>
    <col min="2" max="2" width="31.7109375" style="75" customWidth="1"/>
    <col min="3" max="4" width="7.28515625" style="75" customWidth="1"/>
    <col min="5" max="8" width="8.7109375" style="75" customWidth="1"/>
    <col min="9" max="16384" width="10.28515625" style="75"/>
  </cols>
  <sheetData>
    <row r="2" spans="2:12" ht="15.75">
      <c r="B2" s="565" t="s">
        <v>141</v>
      </c>
      <c r="C2" s="402"/>
      <c r="D2" s="402"/>
      <c r="E2" s="402"/>
      <c r="F2" s="402"/>
      <c r="G2" s="402"/>
      <c r="H2" s="77"/>
      <c r="I2" s="77"/>
      <c r="J2" s="77"/>
    </row>
    <row r="3" spans="2:12">
      <c r="B3" s="401"/>
      <c r="C3" s="402"/>
      <c r="D3" s="402"/>
      <c r="E3" s="402"/>
      <c r="F3" s="402"/>
      <c r="G3" s="402"/>
      <c r="H3" s="77"/>
      <c r="I3" s="77"/>
      <c r="J3" s="77"/>
    </row>
    <row r="4" spans="2:12" ht="15.75" thickBot="1">
      <c r="B4" s="762"/>
      <c r="C4" s="759"/>
      <c r="D4" s="759"/>
      <c r="E4" s="759"/>
      <c r="F4" s="759"/>
      <c r="G4" s="759"/>
      <c r="L4" s="109"/>
    </row>
    <row r="5" spans="2:12">
      <c r="B5" s="763" t="s">
        <v>510</v>
      </c>
      <c r="C5" s="764">
        <v>2021</v>
      </c>
      <c r="D5" s="764">
        <v>2022</v>
      </c>
      <c r="E5" s="764">
        <v>2023</v>
      </c>
      <c r="F5" s="764">
        <v>2024</v>
      </c>
      <c r="G5" s="764">
        <v>2025</v>
      </c>
      <c r="L5" s="109"/>
    </row>
    <row r="6" spans="2:12">
      <c r="B6" s="402" t="s">
        <v>142</v>
      </c>
      <c r="C6" s="757">
        <v>20</v>
      </c>
      <c r="D6" s="757">
        <v>15</v>
      </c>
      <c r="E6" s="757">
        <v>17</v>
      </c>
      <c r="F6" s="757">
        <v>18</v>
      </c>
      <c r="G6" s="758">
        <v>21</v>
      </c>
    </row>
    <row r="7" spans="2:12">
      <c r="B7" s="402" t="s">
        <v>143</v>
      </c>
      <c r="C7" s="757">
        <v>30</v>
      </c>
      <c r="D7" s="757">
        <v>27</v>
      </c>
      <c r="E7" s="757">
        <v>27</v>
      </c>
      <c r="F7" s="757">
        <v>30</v>
      </c>
      <c r="G7" s="758">
        <v>29</v>
      </c>
      <c r="I7" s="110"/>
    </row>
    <row r="8" spans="2:12">
      <c r="B8" s="402" t="s">
        <v>144</v>
      </c>
      <c r="C8" s="757">
        <v>33</v>
      </c>
      <c r="D8" s="757">
        <v>31</v>
      </c>
      <c r="E8" s="757">
        <v>32</v>
      </c>
      <c r="F8" s="757">
        <v>35</v>
      </c>
      <c r="G8" s="758">
        <v>35</v>
      </c>
    </row>
    <row r="9" spans="2:12" ht="15.75" thickBot="1">
      <c r="B9" s="759" t="s">
        <v>145</v>
      </c>
      <c r="C9" s="760">
        <v>35</v>
      </c>
      <c r="D9" s="760">
        <v>32</v>
      </c>
      <c r="E9" s="760">
        <v>34</v>
      </c>
      <c r="F9" s="760">
        <v>36</v>
      </c>
      <c r="G9" s="761">
        <v>35</v>
      </c>
    </row>
    <row r="10" spans="2:12">
      <c r="B10" s="765" t="s">
        <v>529</v>
      </c>
      <c r="C10" s="757"/>
      <c r="D10" s="757"/>
      <c r="E10" s="757"/>
      <c r="F10" s="757"/>
      <c r="G10" s="758"/>
    </row>
    <row r="11" spans="2:12">
      <c r="B11" s="765"/>
      <c r="C11" s="757"/>
      <c r="D11" s="757"/>
      <c r="E11" s="757"/>
      <c r="F11" s="757"/>
      <c r="G11" s="758"/>
    </row>
    <row r="12" spans="2:12">
      <c r="B12" s="111"/>
      <c r="C12" s="112"/>
      <c r="D12" s="112"/>
      <c r="E12" s="113"/>
      <c r="F12" s="113"/>
      <c r="G12" s="113"/>
      <c r="H12" s="114"/>
    </row>
    <row r="13" spans="2:12">
      <c r="B13" s="403" t="s">
        <v>575</v>
      </c>
    </row>
    <row r="30" spans="2:7">
      <c r="B30" s="76"/>
      <c r="C30" s="76"/>
      <c r="D30" s="76"/>
      <c r="E30" s="76"/>
      <c r="F30" s="76"/>
      <c r="G30" s="76"/>
    </row>
    <row r="31" spans="2:7">
      <c r="B31" s="190"/>
      <c r="C31" s="76"/>
      <c r="D31" s="76"/>
      <c r="E31" s="76"/>
      <c r="F31" s="76"/>
      <c r="G31" s="76"/>
    </row>
    <row r="32" spans="2:7">
      <c r="B32" s="404"/>
      <c r="C32" s="76"/>
      <c r="D32" s="76"/>
      <c r="E32" s="76"/>
      <c r="F32" s="76"/>
      <c r="G32" s="76"/>
    </row>
    <row r="33" spans="2:7">
      <c r="B33" s="405"/>
      <c r="C33" s="406"/>
      <c r="D33" s="406"/>
      <c r="E33" s="406"/>
      <c r="F33" s="406"/>
      <c r="G33" s="406"/>
    </row>
    <row r="34" spans="2:7">
      <c r="B34" s="407"/>
      <c r="C34" s="406"/>
      <c r="D34" s="406"/>
      <c r="E34" s="406"/>
      <c r="F34" s="406"/>
      <c r="G34" s="406"/>
    </row>
    <row r="35" spans="2:7">
      <c r="B35" s="407"/>
      <c r="C35" s="406"/>
      <c r="D35" s="406"/>
      <c r="E35" s="406"/>
      <c r="F35" s="406"/>
      <c r="G35" s="406"/>
    </row>
    <row r="36" spans="2:7">
      <c r="B36" s="407"/>
      <c r="C36" s="406"/>
      <c r="D36" s="406"/>
      <c r="E36" s="406"/>
      <c r="F36" s="406"/>
      <c r="G36" s="406"/>
    </row>
    <row r="37" spans="2:7">
      <c r="B37" s="407"/>
      <c r="C37" s="406"/>
      <c r="D37" s="406"/>
      <c r="E37" s="406"/>
      <c r="F37" s="406"/>
      <c r="G37" s="406"/>
    </row>
  </sheetData>
  <printOptions horizontalCentered="1"/>
  <pageMargins left="0.51181102362204722" right="0.31496062992125984" top="0.78740157480314965" bottom="0.78740157480314965" header="0.31496062992125984" footer="0.31496062992125984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1F35-CC1C-4446-8260-5D7DE17E0728}">
  <sheetPr>
    <pageSetUpPr fitToPage="1"/>
  </sheetPr>
  <dimension ref="B2:Q43"/>
  <sheetViews>
    <sheetView showGridLines="0" zoomScale="85" zoomScaleNormal="85" workbookViewId="0">
      <pane ySplit="3" topLeftCell="A4" activePane="bottomLeft" state="frozen"/>
      <selection pane="bottomLeft" activeCell="F5" sqref="F5"/>
    </sheetView>
  </sheetViews>
  <sheetFormatPr defaultColWidth="10.28515625" defaultRowHeight="15"/>
  <cols>
    <col min="1" max="1" width="10.28515625" style="75"/>
    <col min="2" max="2" width="32.7109375" style="74" customWidth="1"/>
    <col min="3" max="6" width="10.28515625" style="74"/>
    <col min="7" max="16384" width="10.28515625" style="75"/>
  </cols>
  <sheetData>
    <row r="2" spans="2:17" ht="15.75">
      <c r="B2" s="408" t="s">
        <v>146</v>
      </c>
      <c r="G2" s="76"/>
      <c r="H2" s="76"/>
      <c r="O2" s="77"/>
      <c r="P2" s="77"/>
      <c r="Q2" s="77"/>
    </row>
    <row r="3" spans="2:17">
      <c r="B3" s="409" t="s">
        <v>147</v>
      </c>
      <c r="C3" s="78"/>
    </row>
    <row r="4" spans="2:17">
      <c r="B4" s="409"/>
      <c r="C4" s="78"/>
    </row>
    <row r="5" spans="2:17" ht="16.5" thickBot="1">
      <c r="B5" s="569"/>
      <c r="C5" s="570"/>
      <c r="D5" s="569"/>
      <c r="F5" s="408" t="s">
        <v>460</v>
      </c>
      <c r="G5" s="76"/>
      <c r="H5" s="76"/>
      <c r="I5" s="76"/>
      <c r="J5" s="76"/>
      <c r="K5" s="76"/>
      <c r="L5" s="190"/>
    </row>
    <row r="6" spans="2:17">
      <c r="B6" s="566" t="s">
        <v>148</v>
      </c>
      <c r="C6" s="567" t="s">
        <v>149</v>
      </c>
      <c r="D6" s="567" t="s">
        <v>150</v>
      </c>
      <c r="F6" s="409" t="s">
        <v>147</v>
      </c>
    </row>
    <row r="7" spans="2:17">
      <c r="B7" s="410" t="s">
        <v>182</v>
      </c>
      <c r="C7" s="411">
        <v>72.320352563255454</v>
      </c>
      <c r="D7" s="410">
        <v>1</v>
      </c>
    </row>
    <row r="8" spans="2:17">
      <c r="B8" s="410" t="s">
        <v>183</v>
      </c>
      <c r="C8" s="411">
        <v>115.2307195230093</v>
      </c>
      <c r="D8" s="410">
        <v>2</v>
      </c>
    </row>
    <row r="9" spans="2:17">
      <c r="B9" s="410" t="s">
        <v>152</v>
      </c>
      <c r="C9" s="411">
        <v>135.35731598656716</v>
      </c>
      <c r="D9" s="410">
        <v>3</v>
      </c>
    </row>
    <row r="10" spans="2:17">
      <c r="B10" s="410" t="s">
        <v>154</v>
      </c>
      <c r="C10" s="411">
        <v>140.20033300929299</v>
      </c>
      <c r="D10" s="410">
        <v>4</v>
      </c>
    </row>
    <row r="11" spans="2:17">
      <c r="B11" s="410" t="s">
        <v>159</v>
      </c>
      <c r="C11" s="411">
        <v>143.78369312254344</v>
      </c>
      <c r="D11" s="410">
        <v>5</v>
      </c>
    </row>
    <row r="12" spans="2:17">
      <c r="B12" s="410" t="s">
        <v>160</v>
      </c>
      <c r="C12" s="411">
        <v>158.86171481998309</v>
      </c>
      <c r="D12" s="410">
        <v>6</v>
      </c>
    </row>
    <row r="13" spans="2:17">
      <c r="B13" s="410" t="s">
        <v>168</v>
      </c>
      <c r="C13" s="411">
        <v>160.72223667878998</v>
      </c>
      <c r="D13" s="410">
        <v>7</v>
      </c>
    </row>
    <row r="14" spans="2:17">
      <c r="B14" s="410" t="s">
        <v>461</v>
      </c>
      <c r="C14" s="411">
        <v>168.4506206920546</v>
      </c>
      <c r="D14" s="410">
        <v>8</v>
      </c>
    </row>
    <row r="15" spans="2:17">
      <c r="B15" s="410" t="s">
        <v>177</v>
      </c>
      <c r="C15" s="411">
        <v>172.37098334623505</v>
      </c>
      <c r="D15" s="410">
        <v>9</v>
      </c>
    </row>
    <row r="16" spans="2:17">
      <c r="B16" s="410" t="s">
        <v>156</v>
      </c>
      <c r="C16" s="411">
        <v>172.77830004560738</v>
      </c>
      <c r="D16" s="410">
        <v>10</v>
      </c>
    </row>
    <row r="17" spans="2:4">
      <c r="B17" s="410" t="s">
        <v>462</v>
      </c>
      <c r="C17" s="411">
        <v>187.51197164583337</v>
      </c>
      <c r="D17" s="410">
        <v>11</v>
      </c>
    </row>
    <row r="18" spans="2:4">
      <c r="B18" s="410" t="s">
        <v>158</v>
      </c>
      <c r="C18" s="411">
        <v>190.97134151465829</v>
      </c>
      <c r="D18" s="410">
        <v>12</v>
      </c>
    </row>
    <row r="19" spans="2:4">
      <c r="B19" s="410" t="s">
        <v>188</v>
      </c>
      <c r="C19" s="411">
        <v>192.44711954189017</v>
      </c>
      <c r="D19" s="410">
        <v>13</v>
      </c>
    </row>
    <row r="20" spans="2:4">
      <c r="B20" s="410" t="s">
        <v>157</v>
      </c>
      <c r="C20" s="411">
        <v>193.50085133877312</v>
      </c>
      <c r="D20" s="410">
        <v>14</v>
      </c>
    </row>
    <row r="21" spans="2:4">
      <c r="B21" s="410" t="s">
        <v>463</v>
      </c>
      <c r="C21" s="411">
        <v>194.93168708341153</v>
      </c>
      <c r="D21" s="410">
        <v>15</v>
      </c>
    </row>
    <row r="22" spans="2:4">
      <c r="B22" s="410" t="s">
        <v>164</v>
      </c>
      <c r="C22" s="411">
        <v>198.86407698951675</v>
      </c>
      <c r="D22" s="410">
        <v>16</v>
      </c>
    </row>
    <row r="23" spans="2:4">
      <c r="B23" s="410" t="s">
        <v>464</v>
      </c>
      <c r="C23" s="411">
        <v>205.17054685929935</v>
      </c>
      <c r="D23" s="410">
        <v>17</v>
      </c>
    </row>
    <row r="24" spans="2:4">
      <c r="B24" s="410" t="s">
        <v>465</v>
      </c>
      <c r="C24" s="411">
        <v>233.43465621692795</v>
      </c>
      <c r="D24" s="410">
        <v>18</v>
      </c>
    </row>
    <row r="25" spans="2:4">
      <c r="B25" s="410" t="s">
        <v>161</v>
      </c>
      <c r="C25" s="411">
        <v>235.82083662853427</v>
      </c>
      <c r="D25" s="410">
        <v>19</v>
      </c>
    </row>
    <row r="26" spans="2:4">
      <c r="B26" s="410" t="s">
        <v>162</v>
      </c>
      <c r="C26" s="411">
        <v>241.25955246246278</v>
      </c>
      <c r="D26" s="410">
        <v>20</v>
      </c>
    </row>
    <row r="27" spans="2:4">
      <c r="B27" s="410" t="s">
        <v>466</v>
      </c>
      <c r="C27" s="411">
        <v>253.94180617999015</v>
      </c>
      <c r="D27" s="410">
        <v>21</v>
      </c>
    </row>
    <row r="28" spans="2:4">
      <c r="B28" s="410" t="s">
        <v>467</v>
      </c>
      <c r="C28" s="411">
        <v>269.89375653906137</v>
      </c>
      <c r="D28" s="410">
        <v>22</v>
      </c>
    </row>
    <row r="29" spans="2:4">
      <c r="B29" s="410" t="s">
        <v>166</v>
      </c>
      <c r="C29" s="411">
        <v>334.24355766203092</v>
      </c>
      <c r="D29" s="410">
        <v>23</v>
      </c>
    </row>
    <row r="30" spans="2:4">
      <c r="B30" s="410" t="s">
        <v>165</v>
      </c>
      <c r="C30" s="411">
        <v>366.0088695365277</v>
      </c>
      <c r="D30" s="410">
        <v>24</v>
      </c>
    </row>
    <row r="31" spans="2:4">
      <c r="B31" s="410" t="s">
        <v>170</v>
      </c>
      <c r="C31" s="411">
        <v>374.408037408447</v>
      </c>
      <c r="D31" s="410">
        <v>25</v>
      </c>
    </row>
    <row r="32" spans="2:4">
      <c r="B32" s="410" t="s">
        <v>167</v>
      </c>
      <c r="C32" s="411">
        <v>382.16761982733141</v>
      </c>
      <c r="D32" s="410">
        <v>26</v>
      </c>
    </row>
    <row r="33" spans="2:6">
      <c r="B33" s="410" t="s">
        <v>171</v>
      </c>
      <c r="C33" s="411">
        <v>430.03367742420761</v>
      </c>
      <c r="D33" s="410">
        <v>27</v>
      </c>
    </row>
    <row r="34" spans="2:6">
      <c r="B34" s="410" t="s">
        <v>468</v>
      </c>
      <c r="C34" s="411">
        <v>451.4364743241843</v>
      </c>
      <c r="D34" s="410">
        <v>28</v>
      </c>
    </row>
    <row r="35" spans="2:6">
      <c r="B35" s="412" t="s">
        <v>172</v>
      </c>
      <c r="C35" s="413">
        <v>491.73553719008265</v>
      </c>
      <c r="D35" s="412">
        <v>29</v>
      </c>
    </row>
    <row r="36" spans="2:6">
      <c r="B36" s="410" t="s">
        <v>181</v>
      </c>
      <c r="C36" s="411">
        <v>570.95480100845157</v>
      </c>
      <c r="D36" s="410">
        <v>30</v>
      </c>
    </row>
    <row r="37" spans="2:6">
      <c r="B37" s="410" t="s">
        <v>469</v>
      </c>
      <c r="C37" s="411">
        <v>858.76042319991166</v>
      </c>
      <c r="D37" s="410">
        <v>31</v>
      </c>
    </row>
    <row r="38" spans="2:6">
      <c r="B38" s="410" t="s">
        <v>173</v>
      </c>
      <c r="C38" s="411">
        <v>1012.8050480849521</v>
      </c>
      <c r="D38" s="410">
        <v>32</v>
      </c>
    </row>
    <row r="39" spans="2:6">
      <c r="B39" s="410" t="s">
        <v>174</v>
      </c>
      <c r="C39" s="411">
        <v>1066.9598154808707</v>
      </c>
      <c r="D39" s="410">
        <v>33</v>
      </c>
    </row>
    <row r="40" spans="2:6" ht="15.75" thickBot="1">
      <c r="B40" s="568" t="s">
        <v>175</v>
      </c>
      <c r="C40" s="766">
        <v>1838.4905029238971</v>
      </c>
      <c r="D40" s="568">
        <v>34</v>
      </c>
    </row>
    <row r="41" spans="2:6">
      <c r="C41" s="80"/>
    </row>
    <row r="43" spans="2:6">
      <c r="F43" s="191"/>
    </row>
  </sheetData>
  <printOptions horizontalCentered="1"/>
  <pageMargins left="0.31496062992125984" right="0.31496062992125984" top="0.78740157480314965" bottom="0.78740157480314965" header="0.31496062992125984" footer="0.31496062992125984"/>
  <pageSetup paperSize="9" scale="84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8CB0-3CAE-496D-A431-28051568BA26}">
  <sheetPr>
    <pageSetUpPr fitToPage="1"/>
  </sheetPr>
  <dimension ref="B2:Q43"/>
  <sheetViews>
    <sheetView showGridLines="0" zoomScale="85" zoomScaleNormal="85" workbookViewId="0">
      <pane ySplit="3" topLeftCell="A4" activePane="bottomLeft" state="frozen"/>
      <selection pane="bottomLeft" activeCell="F5" sqref="F5"/>
    </sheetView>
  </sheetViews>
  <sheetFormatPr defaultColWidth="10.28515625" defaultRowHeight="15"/>
  <cols>
    <col min="1" max="1" width="10.28515625" style="75"/>
    <col min="2" max="2" width="32" style="74" customWidth="1"/>
    <col min="3" max="6" width="10.28515625" style="74"/>
    <col min="7" max="16384" width="10.28515625" style="75"/>
  </cols>
  <sheetData>
    <row r="2" spans="2:17" ht="15.75">
      <c r="B2" s="408" t="s">
        <v>146</v>
      </c>
      <c r="C2" s="410"/>
      <c r="D2" s="410"/>
      <c r="E2" s="410"/>
      <c r="F2" s="410"/>
      <c r="G2" s="414"/>
      <c r="H2" s="414"/>
      <c r="I2" s="415"/>
      <c r="J2" s="415"/>
      <c r="O2" s="77"/>
      <c r="Q2" s="77"/>
    </row>
    <row r="3" spans="2:17">
      <c r="B3" s="409" t="s">
        <v>147</v>
      </c>
      <c r="C3" s="409"/>
      <c r="D3" s="410"/>
      <c r="E3" s="410"/>
      <c r="F3" s="410"/>
      <c r="G3" s="415"/>
      <c r="H3" s="415"/>
      <c r="I3" s="415"/>
      <c r="J3" s="415"/>
    </row>
    <row r="4" spans="2:17">
      <c r="B4" s="409"/>
      <c r="C4" s="409"/>
      <c r="D4" s="410"/>
      <c r="E4" s="410"/>
      <c r="F4" s="410"/>
      <c r="G4" s="415"/>
      <c r="H4" s="415"/>
      <c r="I4" s="415"/>
      <c r="J4" s="415"/>
    </row>
    <row r="5" spans="2:17" ht="16.5" thickBot="1">
      <c r="B5" s="568"/>
      <c r="C5" s="568"/>
      <c r="D5" s="568"/>
      <c r="E5" s="410"/>
      <c r="F5" s="408" t="s">
        <v>470</v>
      </c>
      <c r="G5" s="415"/>
      <c r="H5" s="415"/>
      <c r="I5" s="415"/>
      <c r="J5" s="415"/>
      <c r="L5" s="79"/>
    </row>
    <row r="6" spans="2:17">
      <c r="B6" s="566" t="s">
        <v>148</v>
      </c>
      <c r="C6" s="567" t="s">
        <v>149</v>
      </c>
      <c r="D6" s="567" t="s">
        <v>150</v>
      </c>
      <c r="E6" s="410"/>
      <c r="F6" s="409" t="s">
        <v>147</v>
      </c>
      <c r="G6" s="415"/>
      <c r="H6" s="415"/>
      <c r="I6" s="415"/>
      <c r="J6" s="415"/>
    </row>
    <row r="7" spans="2:17">
      <c r="B7" s="410" t="s">
        <v>189</v>
      </c>
      <c r="C7" s="411">
        <v>89.261315129980034</v>
      </c>
      <c r="D7" s="410">
        <v>1</v>
      </c>
      <c r="E7" s="410"/>
      <c r="F7" s="410"/>
      <c r="G7" s="415"/>
      <c r="H7" s="415"/>
      <c r="I7" s="415"/>
      <c r="J7" s="415"/>
    </row>
    <row r="8" spans="2:17">
      <c r="B8" s="410" t="s">
        <v>152</v>
      </c>
      <c r="C8" s="411">
        <v>135.35731598656716</v>
      </c>
      <c r="D8" s="410">
        <v>2</v>
      </c>
      <c r="E8" s="410"/>
      <c r="F8" s="410"/>
      <c r="G8" s="415"/>
      <c r="H8" s="415"/>
      <c r="I8" s="415"/>
      <c r="J8" s="415"/>
    </row>
    <row r="9" spans="2:17">
      <c r="B9" s="410" t="s">
        <v>154</v>
      </c>
      <c r="C9" s="411">
        <v>140.20033300929299</v>
      </c>
      <c r="D9" s="410">
        <v>3</v>
      </c>
      <c r="E9" s="410"/>
      <c r="F9" s="410"/>
      <c r="G9" s="415"/>
      <c r="H9" s="415"/>
      <c r="I9" s="415"/>
      <c r="J9" s="415"/>
    </row>
    <row r="10" spans="2:17">
      <c r="B10" s="410" t="s">
        <v>155</v>
      </c>
      <c r="C10" s="411">
        <v>143.98437825134118</v>
      </c>
      <c r="D10" s="410">
        <v>4</v>
      </c>
      <c r="E10" s="410"/>
      <c r="F10" s="410"/>
      <c r="G10" s="415"/>
      <c r="H10" s="415"/>
      <c r="I10" s="415"/>
      <c r="J10" s="415"/>
    </row>
    <row r="11" spans="2:17">
      <c r="B11" s="410" t="s">
        <v>151</v>
      </c>
      <c r="C11" s="411">
        <v>156.43741073054571</v>
      </c>
      <c r="D11" s="410">
        <v>5</v>
      </c>
      <c r="E11" s="410"/>
      <c r="F11" s="410"/>
      <c r="G11" s="415"/>
      <c r="H11" s="415"/>
      <c r="I11" s="415"/>
      <c r="J11" s="415"/>
    </row>
    <row r="12" spans="2:17">
      <c r="B12" s="410" t="s">
        <v>461</v>
      </c>
      <c r="C12" s="411">
        <v>168.4506206920546</v>
      </c>
      <c r="D12" s="410">
        <v>6</v>
      </c>
      <c r="E12" s="410"/>
      <c r="F12" s="410"/>
      <c r="G12" s="415"/>
      <c r="H12" s="415"/>
      <c r="I12" s="415"/>
      <c r="J12" s="415"/>
    </row>
    <row r="13" spans="2:17">
      <c r="B13" s="410" t="s">
        <v>156</v>
      </c>
      <c r="C13" s="411">
        <v>172.77830004560738</v>
      </c>
      <c r="D13" s="410">
        <v>7</v>
      </c>
      <c r="E13" s="410"/>
      <c r="F13" s="410"/>
      <c r="G13" s="415"/>
      <c r="H13" s="415"/>
      <c r="I13" s="415"/>
      <c r="J13" s="415"/>
    </row>
    <row r="14" spans="2:17">
      <c r="B14" s="410" t="s">
        <v>463</v>
      </c>
      <c r="C14" s="411">
        <v>194.93168708341153</v>
      </c>
      <c r="D14" s="410">
        <v>8</v>
      </c>
      <c r="E14" s="410"/>
      <c r="F14" s="410"/>
      <c r="G14" s="415"/>
      <c r="H14" s="415"/>
      <c r="I14" s="415"/>
      <c r="J14" s="415"/>
    </row>
    <row r="15" spans="2:17">
      <c r="B15" s="410" t="s">
        <v>157</v>
      </c>
      <c r="C15" s="411">
        <v>200.8454513387731</v>
      </c>
      <c r="D15" s="410">
        <v>9</v>
      </c>
      <c r="E15" s="410"/>
      <c r="F15" s="410"/>
      <c r="G15" s="415"/>
      <c r="H15" s="415"/>
      <c r="I15" s="415"/>
      <c r="J15" s="415"/>
    </row>
    <row r="16" spans="2:17">
      <c r="B16" s="410" t="s">
        <v>464</v>
      </c>
      <c r="C16" s="411">
        <v>205.17054685929935</v>
      </c>
      <c r="D16" s="410">
        <v>10</v>
      </c>
      <c r="E16" s="410"/>
      <c r="F16" s="410"/>
      <c r="G16" s="415"/>
      <c r="H16" s="415"/>
      <c r="I16" s="415"/>
      <c r="J16" s="415"/>
    </row>
    <row r="17" spans="2:10">
      <c r="B17" s="410" t="s">
        <v>176</v>
      </c>
      <c r="C17" s="411">
        <v>209.72930383486576</v>
      </c>
      <c r="D17" s="410">
        <v>11</v>
      </c>
      <c r="E17" s="410"/>
      <c r="F17" s="410"/>
      <c r="G17" s="415"/>
      <c r="H17" s="415"/>
      <c r="I17" s="415"/>
      <c r="J17" s="415"/>
    </row>
    <row r="18" spans="2:10">
      <c r="B18" s="410" t="s">
        <v>160</v>
      </c>
      <c r="C18" s="411">
        <v>232.96630482347373</v>
      </c>
      <c r="D18" s="410">
        <v>12</v>
      </c>
      <c r="E18" s="410"/>
      <c r="F18" s="410"/>
      <c r="G18" s="415"/>
      <c r="H18" s="415"/>
      <c r="I18" s="415"/>
      <c r="J18" s="415"/>
    </row>
    <row r="19" spans="2:10">
      <c r="B19" s="410" t="s">
        <v>465</v>
      </c>
      <c r="C19" s="411">
        <v>233.43465621692795</v>
      </c>
      <c r="D19" s="410">
        <v>13</v>
      </c>
      <c r="E19" s="410"/>
      <c r="F19" s="410"/>
      <c r="G19" s="415"/>
      <c r="H19" s="415"/>
      <c r="I19" s="415"/>
      <c r="J19" s="415"/>
    </row>
    <row r="20" spans="2:10">
      <c r="B20" s="410" t="s">
        <v>161</v>
      </c>
      <c r="C20" s="411">
        <v>235.82083662853427</v>
      </c>
      <c r="D20" s="410">
        <v>14</v>
      </c>
      <c r="E20" s="410"/>
      <c r="F20" s="410"/>
      <c r="G20" s="415"/>
      <c r="H20" s="415"/>
      <c r="I20" s="415"/>
      <c r="J20" s="415"/>
    </row>
    <row r="21" spans="2:10">
      <c r="B21" s="410" t="s">
        <v>162</v>
      </c>
      <c r="C21" s="411">
        <v>241.25955246246278</v>
      </c>
      <c r="D21" s="410">
        <v>15</v>
      </c>
      <c r="E21" s="410"/>
      <c r="F21" s="410"/>
      <c r="G21" s="415"/>
      <c r="H21" s="415"/>
      <c r="I21" s="415"/>
      <c r="J21" s="415"/>
    </row>
    <row r="22" spans="2:10">
      <c r="B22" s="410" t="s">
        <v>164</v>
      </c>
      <c r="C22" s="411">
        <v>249.8912100730706</v>
      </c>
      <c r="D22" s="410">
        <v>16</v>
      </c>
      <c r="E22" s="410"/>
      <c r="F22" s="410"/>
      <c r="G22" s="415"/>
      <c r="H22" s="415"/>
      <c r="I22" s="415"/>
      <c r="J22" s="415"/>
    </row>
    <row r="23" spans="2:10">
      <c r="B23" s="410" t="s">
        <v>158</v>
      </c>
      <c r="C23" s="411">
        <v>258.45238091913114</v>
      </c>
      <c r="D23" s="410">
        <v>17</v>
      </c>
      <c r="E23" s="410"/>
      <c r="F23" s="410"/>
      <c r="G23" s="415"/>
      <c r="H23" s="415"/>
      <c r="I23" s="415"/>
      <c r="J23" s="415"/>
    </row>
    <row r="24" spans="2:10">
      <c r="B24" s="410" t="s">
        <v>467</v>
      </c>
      <c r="C24" s="411">
        <v>269.89375653906137</v>
      </c>
      <c r="D24" s="410">
        <v>18</v>
      </c>
      <c r="E24" s="410"/>
      <c r="F24" s="410"/>
      <c r="G24" s="415"/>
      <c r="H24" s="415"/>
      <c r="I24" s="415"/>
      <c r="J24" s="415"/>
    </row>
    <row r="25" spans="2:10">
      <c r="B25" s="410" t="s">
        <v>169</v>
      </c>
      <c r="C25" s="411">
        <v>277.25020630971801</v>
      </c>
      <c r="D25" s="410">
        <v>19</v>
      </c>
      <c r="E25" s="410"/>
      <c r="F25" s="410"/>
      <c r="G25" s="415"/>
      <c r="H25" s="415"/>
      <c r="I25" s="415"/>
      <c r="J25" s="415"/>
    </row>
    <row r="26" spans="2:10">
      <c r="B26" s="410" t="s">
        <v>462</v>
      </c>
      <c r="C26" s="411">
        <v>279.78239849583338</v>
      </c>
      <c r="D26" s="410">
        <v>20</v>
      </c>
      <c r="E26" s="410"/>
      <c r="F26" s="410"/>
      <c r="G26" s="415"/>
      <c r="H26" s="415"/>
      <c r="I26" s="415"/>
      <c r="J26" s="415"/>
    </row>
    <row r="27" spans="2:10">
      <c r="B27" s="410" t="s">
        <v>466</v>
      </c>
      <c r="C27" s="411">
        <v>287.28769992079697</v>
      </c>
      <c r="D27" s="410">
        <v>21</v>
      </c>
      <c r="E27" s="410"/>
      <c r="F27" s="410"/>
      <c r="G27" s="415"/>
      <c r="H27" s="415"/>
      <c r="I27" s="415"/>
      <c r="J27" s="415"/>
    </row>
    <row r="28" spans="2:10">
      <c r="B28" s="410" t="s">
        <v>165</v>
      </c>
      <c r="C28" s="411">
        <v>366.0088695365277</v>
      </c>
      <c r="D28" s="410">
        <v>22</v>
      </c>
      <c r="E28" s="410"/>
      <c r="F28" s="410"/>
      <c r="G28" s="415"/>
      <c r="H28" s="415"/>
      <c r="I28" s="415"/>
      <c r="J28" s="415"/>
    </row>
    <row r="29" spans="2:10">
      <c r="B29" s="410" t="s">
        <v>471</v>
      </c>
      <c r="C29" s="411">
        <v>370.6810447690255</v>
      </c>
      <c r="D29" s="410">
        <v>23</v>
      </c>
      <c r="E29" s="410"/>
      <c r="F29" s="410"/>
      <c r="G29" s="415"/>
      <c r="H29" s="415"/>
      <c r="I29" s="415"/>
      <c r="J29" s="415"/>
    </row>
    <row r="30" spans="2:10">
      <c r="B30" s="410" t="s">
        <v>171</v>
      </c>
      <c r="C30" s="411">
        <v>430.03367742420761</v>
      </c>
      <c r="D30" s="410">
        <v>24</v>
      </c>
      <c r="E30" s="410"/>
      <c r="F30" s="410"/>
      <c r="G30" s="415"/>
      <c r="H30" s="415"/>
      <c r="I30" s="415"/>
      <c r="J30" s="415"/>
    </row>
    <row r="31" spans="2:10">
      <c r="B31" s="410" t="s">
        <v>179</v>
      </c>
      <c r="C31" s="411">
        <v>438.62675612907378</v>
      </c>
      <c r="D31" s="410">
        <v>25</v>
      </c>
      <c r="E31" s="410"/>
      <c r="F31" s="410"/>
      <c r="G31" s="415"/>
      <c r="H31" s="415"/>
      <c r="I31" s="415"/>
      <c r="J31" s="415"/>
    </row>
    <row r="32" spans="2:10">
      <c r="B32" s="410" t="s">
        <v>468</v>
      </c>
      <c r="C32" s="411">
        <v>451.4364743241843</v>
      </c>
      <c r="D32" s="410">
        <v>26</v>
      </c>
      <c r="E32" s="410"/>
      <c r="F32" s="410"/>
      <c r="G32" s="415"/>
      <c r="H32" s="415"/>
      <c r="I32" s="415"/>
      <c r="J32" s="415"/>
    </row>
    <row r="33" spans="2:10">
      <c r="B33" s="410" t="s">
        <v>166</v>
      </c>
      <c r="C33" s="411">
        <v>466.15752844125012</v>
      </c>
      <c r="D33" s="410">
        <v>27</v>
      </c>
      <c r="E33" s="410"/>
      <c r="F33" s="410"/>
      <c r="G33" s="415"/>
      <c r="H33" s="415"/>
      <c r="I33" s="415"/>
      <c r="J33" s="415"/>
    </row>
    <row r="34" spans="2:10">
      <c r="B34" s="410" t="s">
        <v>180</v>
      </c>
      <c r="C34" s="411">
        <v>469.16654228729692</v>
      </c>
      <c r="D34" s="410">
        <v>28</v>
      </c>
      <c r="E34" s="410"/>
      <c r="F34" s="410"/>
      <c r="G34" s="415"/>
      <c r="H34" s="415"/>
      <c r="I34" s="415"/>
      <c r="J34" s="415"/>
    </row>
    <row r="35" spans="2:10">
      <c r="B35" s="410" t="s">
        <v>181</v>
      </c>
      <c r="C35" s="411">
        <v>570.95480100845157</v>
      </c>
      <c r="D35" s="410">
        <v>29</v>
      </c>
      <c r="E35" s="410"/>
      <c r="F35" s="410"/>
      <c r="G35" s="415"/>
      <c r="H35" s="415"/>
      <c r="I35" s="415"/>
      <c r="J35" s="415"/>
    </row>
    <row r="36" spans="2:10">
      <c r="B36" s="412" t="s">
        <v>172</v>
      </c>
      <c r="C36" s="413">
        <v>615.70247933884298</v>
      </c>
      <c r="D36" s="412">
        <v>30</v>
      </c>
      <c r="E36" s="410"/>
      <c r="F36" s="410"/>
      <c r="G36" s="415"/>
      <c r="H36" s="415"/>
      <c r="I36" s="415"/>
      <c r="J36" s="415"/>
    </row>
    <row r="37" spans="2:10">
      <c r="B37" s="410" t="s">
        <v>469</v>
      </c>
      <c r="C37" s="411">
        <v>858.76042319991166</v>
      </c>
      <c r="D37" s="410">
        <v>31</v>
      </c>
      <c r="E37" s="410"/>
      <c r="F37" s="410"/>
      <c r="G37" s="415"/>
      <c r="H37" s="415"/>
      <c r="I37" s="415"/>
      <c r="J37" s="415"/>
    </row>
    <row r="38" spans="2:10">
      <c r="B38" s="410" t="s">
        <v>173</v>
      </c>
      <c r="C38" s="411">
        <v>1012.8050480849521</v>
      </c>
      <c r="D38" s="410">
        <v>32</v>
      </c>
      <c r="E38" s="410"/>
      <c r="F38" s="410"/>
      <c r="G38" s="415"/>
      <c r="H38" s="415"/>
      <c r="I38" s="415"/>
      <c r="J38" s="415"/>
    </row>
    <row r="39" spans="2:10">
      <c r="B39" s="410" t="s">
        <v>174</v>
      </c>
      <c r="C39" s="411">
        <v>1152.4137154808707</v>
      </c>
      <c r="D39" s="410">
        <v>33</v>
      </c>
      <c r="E39" s="410"/>
      <c r="F39" s="410"/>
      <c r="G39" s="415"/>
      <c r="H39" s="415"/>
      <c r="I39" s="415"/>
      <c r="J39" s="415"/>
    </row>
    <row r="40" spans="2:10" ht="15.75" thickBot="1">
      <c r="B40" s="568" t="s">
        <v>175</v>
      </c>
      <c r="C40" s="766">
        <v>1838.4905029238971</v>
      </c>
      <c r="D40" s="568">
        <v>34</v>
      </c>
      <c r="E40" s="410"/>
      <c r="F40" s="410"/>
      <c r="G40" s="415"/>
      <c r="H40" s="415"/>
      <c r="I40" s="415"/>
      <c r="J40" s="415"/>
    </row>
    <row r="41" spans="2:10">
      <c r="B41" s="410"/>
      <c r="C41" s="411"/>
      <c r="D41" s="410"/>
      <c r="E41" s="410"/>
      <c r="F41" s="410"/>
      <c r="G41" s="415"/>
      <c r="H41" s="415"/>
      <c r="I41" s="415"/>
      <c r="J41" s="415"/>
    </row>
    <row r="43" spans="2:10">
      <c r="F43" s="191"/>
    </row>
  </sheetData>
  <printOptions horizontalCentered="1"/>
  <pageMargins left="0.31496062992125984" right="0.31496062992125984" top="0.78740157480314965" bottom="0.78740157480314965" header="0.31496062992125984" footer="0.31496062992125984"/>
  <pageSetup paperSize="9" scale="8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8495-FA29-45AF-A3C3-005664C07844}">
  <sheetPr>
    <pageSetUpPr fitToPage="1"/>
  </sheetPr>
  <dimension ref="B2:Q43"/>
  <sheetViews>
    <sheetView showGridLines="0" zoomScale="85" zoomScaleNormal="85" workbookViewId="0">
      <pane ySplit="3" topLeftCell="A4" activePane="bottomLeft" state="frozen"/>
      <selection pane="bottomLeft" activeCell="F6" sqref="F6"/>
    </sheetView>
  </sheetViews>
  <sheetFormatPr defaultColWidth="10.28515625" defaultRowHeight="15"/>
  <cols>
    <col min="1" max="1" width="10.28515625" style="75"/>
    <col min="2" max="2" width="26.5703125" style="74" customWidth="1"/>
    <col min="3" max="6" width="10.28515625" style="74"/>
    <col min="7" max="16384" width="10.28515625" style="75"/>
  </cols>
  <sheetData>
    <row r="2" spans="2:17" ht="15.75">
      <c r="B2" s="408" t="s">
        <v>146</v>
      </c>
      <c r="F2" s="191"/>
      <c r="H2" s="76"/>
      <c r="O2" s="77"/>
      <c r="Q2" s="77"/>
    </row>
    <row r="3" spans="2:17">
      <c r="B3" s="409" t="s">
        <v>147</v>
      </c>
    </row>
    <row r="4" spans="2:17">
      <c r="B4" s="409"/>
    </row>
    <row r="5" spans="2:17" ht="16.5" thickBot="1">
      <c r="B5" s="569"/>
      <c r="C5" s="569"/>
      <c r="D5" s="569"/>
      <c r="F5" s="408" t="s">
        <v>472</v>
      </c>
      <c r="L5" s="79"/>
    </row>
    <row r="6" spans="2:17">
      <c r="B6" s="566" t="s">
        <v>148</v>
      </c>
      <c r="C6" s="567" t="s">
        <v>149</v>
      </c>
      <c r="D6" s="567" t="s">
        <v>150</v>
      </c>
      <c r="F6" s="409" t="s">
        <v>147</v>
      </c>
    </row>
    <row r="7" spans="2:17">
      <c r="B7" s="410" t="s">
        <v>152</v>
      </c>
      <c r="C7" s="411">
        <v>135.35731598656716</v>
      </c>
      <c r="D7" s="410">
        <v>1</v>
      </c>
    </row>
    <row r="8" spans="2:17">
      <c r="B8" s="410" t="s">
        <v>154</v>
      </c>
      <c r="C8" s="411">
        <v>140.20033300929299</v>
      </c>
      <c r="D8" s="410">
        <v>2</v>
      </c>
    </row>
    <row r="9" spans="2:17">
      <c r="B9" s="410" t="s">
        <v>153</v>
      </c>
      <c r="C9" s="411">
        <v>157.04870104923558</v>
      </c>
      <c r="D9" s="410">
        <v>3</v>
      </c>
    </row>
    <row r="10" spans="2:17">
      <c r="B10" s="410" t="s">
        <v>461</v>
      </c>
      <c r="C10" s="411">
        <v>168.4506206920546</v>
      </c>
      <c r="D10" s="410">
        <v>4</v>
      </c>
    </row>
    <row r="11" spans="2:17">
      <c r="B11" s="410" t="s">
        <v>463</v>
      </c>
      <c r="C11" s="411">
        <v>194.93168708341153</v>
      </c>
      <c r="D11" s="410">
        <v>5</v>
      </c>
    </row>
    <row r="12" spans="2:17">
      <c r="B12" s="410" t="s">
        <v>464</v>
      </c>
      <c r="C12" s="411">
        <v>205.17054685929935</v>
      </c>
      <c r="D12" s="410">
        <v>6</v>
      </c>
    </row>
    <row r="13" spans="2:17">
      <c r="B13" s="410" t="s">
        <v>465</v>
      </c>
      <c r="C13" s="411">
        <v>233.43465621692795</v>
      </c>
      <c r="D13" s="410">
        <v>7</v>
      </c>
    </row>
    <row r="14" spans="2:17">
      <c r="B14" s="410" t="s">
        <v>156</v>
      </c>
      <c r="C14" s="411">
        <v>259.16745006841109</v>
      </c>
      <c r="D14" s="410">
        <v>8</v>
      </c>
    </row>
    <row r="15" spans="2:17">
      <c r="B15" s="410" t="s">
        <v>160</v>
      </c>
      <c r="C15" s="411">
        <v>270.0185998252191</v>
      </c>
      <c r="D15" s="410">
        <v>9</v>
      </c>
    </row>
    <row r="16" spans="2:17">
      <c r="B16" s="410" t="s">
        <v>162</v>
      </c>
      <c r="C16" s="411">
        <v>277.36824379553644</v>
      </c>
      <c r="D16" s="410">
        <v>10</v>
      </c>
    </row>
    <row r="17" spans="2:4">
      <c r="B17" s="410" t="s">
        <v>178</v>
      </c>
      <c r="C17" s="411">
        <v>300.28050399308</v>
      </c>
      <c r="D17" s="410">
        <v>11</v>
      </c>
    </row>
    <row r="18" spans="2:4">
      <c r="B18" s="410" t="s">
        <v>159</v>
      </c>
      <c r="C18" s="411">
        <v>319.534506391984</v>
      </c>
      <c r="D18" s="410">
        <v>12</v>
      </c>
    </row>
    <row r="19" spans="2:4">
      <c r="B19" s="410" t="s">
        <v>161</v>
      </c>
      <c r="C19" s="411">
        <v>324.90870824375833</v>
      </c>
      <c r="D19" s="410">
        <v>13</v>
      </c>
    </row>
    <row r="20" spans="2:4">
      <c r="B20" s="410" t="s">
        <v>467</v>
      </c>
      <c r="C20" s="411">
        <v>336.97125212350187</v>
      </c>
      <c r="D20" s="410">
        <v>14</v>
      </c>
    </row>
    <row r="21" spans="2:4">
      <c r="B21" s="410" t="s">
        <v>165</v>
      </c>
      <c r="C21" s="411">
        <v>366.0088695365277</v>
      </c>
      <c r="D21" s="410">
        <v>15</v>
      </c>
    </row>
    <row r="22" spans="2:4">
      <c r="B22" s="410" t="s">
        <v>151</v>
      </c>
      <c r="C22" s="411">
        <v>366.14748243599286</v>
      </c>
      <c r="D22" s="410">
        <v>16</v>
      </c>
    </row>
    <row r="23" spans="2:4">
      <c r="B23" s="410" t="s">
        <v>183</v>
      </c>
      <c r="C23" s="411">
        <v>374.35938345348706</v>
      </c>
      <c r="D23" s="410">
        <v>17</v>
      </c>
    </row>
    <row r="24" spans="2:4">
      <c r="B24" s="410" t="s">
        <v>158</v>
      </c>
      <c r="C24" s="411">
        <v>379.91825184718238</v>
      </c>
      <c r="D24" s="410">
        <v>18</v>
      </c>
    </row>
    <row r="25" spans="2:4">
      <c r="B25" s="410" t="s">
        <v>466</v>
      </c>
      <c r="C25" s="411">
        <v>397.07264239053001</v>
      </c>
      <c r="D25" s="410">
        <v>19</v>
      </c>
    </row>
    <row r="26" spans="2:4">
      <c r="B26" s="410" t="s">
        <v>473</v>
      </c>
      <c r="C26" s="411">
        <v>426.98469633838386</v>
      </c>
      <c r="D26" s="410">
        <v>20</v>
      </c>
    </row>
    <row r="27" spans="2:4">
      <c r="B27" s="410" t="s">
        <v>171</v>
      </c>
      <c r="C27" s="411">
        <v>430.03367742420761</v>
      </c>
      <c r="D27" s="410">
        <v>21</v>
      </c>
    </row>
    <row r="28" spans="2:4">
      <c r="B28" s="410" t="s">
        <v>179</v>
      </c>
      <c r="C28" s="411">
        <v>438.62675612907378</v>
      </c>
      <c r="D28" s="410">
        <v>22</v>
      </c>
    </row>
    <row r="29" spans="2:4">
      <c r="B29" s="410" t="s">
        <v>468</v>
      </c>
      <c r="C29" s="411">
        <v>451.4364743241843</v>
      </c>
      <c r="D29" s="410">
        <v>23</v>
      </c>
    </row>
    <row r="30" spans="2:4">
      <c r="B30" s="410" t="s">
        <v>169</v>
      </c>
      <c r="C30" s="411">
        <v>473.8281352357144</v>
      </c>
      <c r="D30" s="410">
        <v>24</v>
      </c>
    </row>
    <row r="31" spans="2:4">
      <c r="B31" s="410" t="s">
        <v>471</v>
      </c>
      <c r="C31" s="411">
        <v>497.28937125559963</v>
      </c>
      <c r="D31" s="410">
        <v>25</v>
      </c>
    </row>
    <row r="32" spans="2:4">
      <c r="B32" s="410" t="s">
        <v>157</v>
      </c>
      <c r="C32" s="411">
        <v>516.73478084424755</v>
      </c>
      <c r="D32" s="410">
        <v>26</v>
      </c>
    </row>
    <row r="33" spans="2:6">
      <c r="B33" s="410" t="s">
        <v>166</v>
      </c>
      <c r="C33" s="411">
        <v>568.6547862339612</v>
      </c>
      <c r="D33" s="410">
        <v>27</v>
      </c>
    </row>
    <row r="34" spans="2:6">
      <c r="B34" s="410" t="s">
        <v>180</v>
      </c>
      <c r="C34" s="411">
        <v>586.45817785912118</v>
      </c>
      <c r="D34" s="410">
        <v>28</v>
      </c>
    </row>
    <row r="35" spans="2:6">
      <c r="B35" s="412" t="s">
        <v>184</v>
      </c>
      <c r="C35" s="413">
        <v>786.57024793388427</v>
      </c>
      <c r="D35" s="412">
        <v>29</v>
      </c>
    </row>
    <row r="36" spans="2:6">
      <c r="B36" s="410" t="s">
        <v>181</v>
      </c>
      <c r="C36" s="411">
        <v>787.68918706673514</v>
      </c>
      <c r="D36" s="410">
        <v>30</v>
      </c>
    </row>
    <row r="37" spans="2:6">
      <c r="B37" s="410" t="s">
        <v>469</v>
      </c>
      <c r="C37" s="411">
        <v>858.76042319991166</v>
      </c>
      <c r="D37" s="410">
        <v>31</v>
      </c>
    </row>
    <row r="38" spans="2:6">
      <c r="B38" s="410" t="s">
        <v>173</v>
      </c>
      <c r="C38" s="411">
        <v>1012.8050480849521</v>
      </c>
      <c r="D38" s="410">
        <v>32</v>
      </c>
    </row>
    <row r="39" spans="2:6">
      <c r="B39" s="410" t="s">
        <v>174</v>
      </c>
      <c r="C39" s="411">
        <v>1152.4137154808707</v>
      </c>
      <c r="D39" s="410">
        <v>33</v>
      </c>
    </row>
    <row r="40" spans="2:6" ht="15.75" thickBot="1">
      <c r="B40" s="568" t="s">
        <v>175</v>
      </c>
      <c r="C40" s="766">
        <v>1838.4905029238971</v>
      </c>
      <c r="D40" s="568">
        <v>34</v>
      </c>
    </row>
    <row r="41" spans="2:6">
      <c r="C41" s="80"/>
    </row>
    <row r="43" spans="2:6">
      <c r="F43" s="191"/>
    </row>
  </sheetData>
  <printOptions horizontalCentered="1"/>
  <pageMargins left="0.31496062992125984" right="0.31496062992125984" top="0.78740157480314965" bottom="0.78740157480314965" header="0.31496062992125984" footer="0.31496062992125984"/>
  <pageSetup paperSize="9" scale="8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5AA5C-2F4E-4FBE-BB20-895CFC2A54C5}">
  <sheetPr>
    <pageSetUpPr fitToPage="1"/>
  </sheetPr>
  <dimension ref="B2:Q41"/>
  <sheetViews>
    <sheetView showGridLines="0" zoomScale="85" zoomScaleNormal="85" workbookViewId="0">
      <pane ySplit="3" topLeftCell="A4" activePane="bottomLeft" state="frozen"/>
      <selection pane="bottomLeft" activeCell="T12" sqref="T12"/>
    </sheetView>
  </sheetViews>
  <sheetFormatPr defaultColWidth="10.28515625" defaultRowHeight="15"/>
  <cols>
    <col min="1" max="1" width="10.28515625" style="75"/>
    <col min="2" max="2" width="31.42578125" style="74" customWidth="1"/>
    <col min="3" max="6" width="10.28515625" style="74"/>
    <col min="7" max="16384" width="10.28515625" style="75"/>
  </cols>
  <sheetData>
    <row r="2" spans="2:17" ht="15.75">
      <c r="B2" s="408" t="s">
        <v>146</v>
      </c>
      <c r="F2" s="191"/>
      <c r="H2" s="76"/>
      <c r="N2" s="77"/>
      <c r="O2" s="77"/>
      <c r="Q2" s="77"/>
    </row>
    <row r="3" spans="2:17">
      <c r="B3" s="409" t="s">
        <v>147</v>
      </c>
      <c r="C3" s="78"/>
    </row>
    <row r="4" spans="2:17">
      <c r="B4" s="409"/>
      <c r="C4" s="78"/>
    </row>
    <row r="5" spans="2:17" ht="16.5" thickBot="1">
      <c r="B5" s="569"/>
      <c r="C5" s="569"/>
      <c r="D5" s="569"/>
      <c r="F5" s="408" t="s">
        <v>576</v>
      </c>
      <c r="L5" s="79"/>
    </row>
    <row r="6" spans="2:17">
      <c r="B6" s="566" t="s">
        <v>148</v>
      </c>
      <c r="C6" s="567" t="s">
        <v>149</v>
      </c>
      <c r="D6" s="567" t="s">
        <v>150</v>
      </c>
      <c r="F6" s="409" t="s">
        <v>147</v>
      </c>
    </row>
    <row r="7" spans="2:17">
      <c r="B7" s="410" t="s">
        <v>178</v>
      </c>
      <c r="C7" s="411">
        <v>300.28050399308</v>
      </c>
      <c r="D7" s="410">
        <v>1</v>
      </c>
    </row>
    <row r="8" spans="2:17">
      <c r="B8" s="410" t="s">
        <v>165</v>
      </c>
      <c r="C8" s="411">
        <v>366.0088695365277</v>
      </c>
      <c r="D8" s="410">
        <v>2</v>
      </c>
    </row>
    <row r="9" spans="2:17">
      <c r="B9" s="410" t="s">
        <v>158</v>
      </c>
      <c r="C9" s="411">
        <v>379.91825184718238</v>
      </c>
      <c r="D9" s="410">
        <v>3</v>
      </c>
    </row>
    <row r="10" spans="2:17">
      <c r="B10" s="410" t="s">
        <v>466</v>
      </c>
      <c r="C10" s="411">
        <v>397.07264239053001</v>
      </c>
      <c r="D10" s="410">
        <v>4</v>
      </c>
    </row>
    <row r="11" spans="2:17">
      <c r="B11" s="410" t="s">
        <v>186</v>
      </c>
      <c r="C11" s="411">
        <v>407.88226961150809</v>
      </c>
      <c r="D11" s="410">
        <v>5</v>
      </c>
    </row>
    <row r="12" spans="2:17">
      <c r="B12" s="410" t="s">
        <v>473</v>
      </c>
      <c r="C12" s="411">
        <v>426.98469633838386</v>
      </c>
      <c r="D12" s="410">
        <v>6</v>
      </c>
    </row>
    <row r="13" spans="2:17">
      <c r="B13" s="410" t="s">
        <v>171</v>
      </c>
      <c r="C13" s="411">
        <v>430.03367742420761</v>
      </c>
      <c r="D13" s="410">
        <v>7</v>
      </c>
    </row>
    <row r="14" spans="2:17">
      <c r="B14" s="410" t="s">
        <v>179</v>
      </c>
      <c r="C14" s="411">
        <v>438.62675612907378</v>
      </c>
      <c r="D14" s="410">
        <v>8</v>
      </c>
    </row>
    <row r="15" spans="2:17">
      <c r="B15" s="410" t="s">
        <v>468</v>
      </c>
      <c r="C15" s="411">
        <v>451.4364743241843</v>
      </c>
      <c r="D15" s="410">
        <v>9</v>
      </c>
    </row>
    <row r="16" spans="2:17">
      <c r="B16" s="410" t="s">
        <v>185</v>
      </c>
      <c r="C16" s="411">
        <v>452.58315817502154</v>
      </c>
      <c r="D16" s="410">
        <v>10</v>
      </c>
    </row>
    <row r="17" spans="2:4">
      <c r="B17" s="410" t="s">
        <v>474</v>
      </c>
      <c r="C17" s="411">
        <v>492.0403506009261</v>
      </c>
      <c r="D17" s="410">
        <v>11</v>
      </c>
    </row>
    <row r="18" spans="2:4">
      <c r="B18" s="410" t="s">
        <v>163</v>
      </c>
      <c r="C18" s="411">
        <v>506.01585731512313</v>
      </c>
      <c r="D18" s="410">
        <v>12</v>
      </c>
    </row>
    <row r="19" spans="2:4">
      <c r="B19" s="410" t="s">
        <v>461</v>
      </c>
      <c r="C19" s="411">
        <v>536.48728485810761</v>
      </c>
      <c r="D19" s="410">
        <v>13</v>
      </c>
    </row>
    <row r="20" spans="2:4">
      <c r="B20" s="410" t="s">
        <v>183</v>
      </c>
      <c r="C20" s="411">
        <v>554.91968330364307</v>
      </c>
      <c r="D20" s="410">
        <v>14</v>
      </c>
    </row>
    <row r="21" spans="2:4">
      <c r="B21" s="410" t="s">
        <v>169</v>
      </c>
      <c r="C21" s="411">
        <v>663.35938933000011</v>
      </c>
      <c r="D21" s="410">
        <v>15</v>
      </c>
    </row>
    <row r="22" spans="2:4">
      <c r="B22" s="410" t="s">
        <v>159</v>
      </c>
      <c r="C22" s="411">
        <v>664.00610040008758</v>
      </c>
      <c r="D22" s="410">
        <v>16</v>
      </c>
    </row>
    <row r="23" spans="2:4">
      <c r="B23" s="410" t="s">
        <v>189</v>
      </c>
      <c r="C23" s="411">
        <v>682.36446166231224</v>
      </c>
      <c r="D23" s="410">
        <v>17</v>
      </c>
    </row>
    <row r="24" spans="2:4">
      <c r="B24" s="410" t="s">
        <v>187</v>
      </c>
      <c r="C24" s="411">
        <v>704.88131626757797</v>
      </c>
      <c r="D24" s="410">
        <v>18</v>
      </c>
    </row>
    <row r="25" spans="2:4">
      <c r="B25" s="410" t="s">
        <v>177</v>
      </c>
      <c r="C25" s="411">
        <v>715.93643332228487</v>
      </c>
      <c r="D25" s="410">
        <v>19</v>
      </c>
    </row>
    <row r="26" spans="2:4">
      <c r="B26" s="410" t="s">
        <v>475</v>
      </c>
      <c r="C26" s="411">
        <v>761.08752205044766</v>
      </c>
      <c r="D26" s="410">
        <v>20</v>
      </c>
    </row>
    <row r="27" spans="2:4">
      <c r="B27" s="412" t="s">
        <v>184</v>
      </c>
      <c r="C27" s="413">
        <v>786.57024793388427</v>
      </c>
      <c r="D27" s="412">
        <v>21</v>
      </c>
    </row>
    <row r="28" spans="2:4">
      <c r="B28" s="410" t="s">
        <v>469</v>
      </c>
      <c r="C28" s="411">
        <v>858.76042319991166</v>
      </c>
      <c r="D28" s="410">
        <v>22</v>
      </c>
    </row>
    <row r="29" spans="2:4">
      <c r="B29" s="410" t="s">
        <v>180</v>
      </c>
      <c r="C29" s="411">
        <v>894.34872123515981</v>
      </c>
      <c r="D29" s="410">
        <v>23</v>
      </c>
    </row>
    <row r="30" spans="2:4">
      <c r="B30" s="410" t="s">
        <v>173</v>
      </c>
      <c r="C30" s="411">
        <v>1012.8050480849521</v>
      </c>
      <c r="D30" s="410">
        <v>24</v>
      </c>
    </row>
    <row r="31" spans="2:4">
      <c r="B31" s="410" t="s">
        <v>174</v>
      </c>
      <c r="C31" s="411">
        <v>1066.9598154808707</v>
      </c>
      <c r="D31" s="410">
        <v>25</v>
      </c>
    </row>
    <row r="32" spans="2:4" ht="15.75" thickBot="1">
      <c r="B32" s="568" t="s">
        <v>175</v>
      </c>
      <c r="C32" s="766">
        <v>1838.4905029238971</v>
      </c>
      <c r="D32" s="568">
        <v>26</v>
      </c>
    </row>
    <row r="33" spans="3:6">
      <c r="C33" s="80"/>
    </row>
    <row r="34" spans="3:6">
      <c r="C34" s="80"/>
    </row>
    <row r="35" spans="3:6">
      <c r="C35" s="80"/>
    </row>
    <row r="36" spans="3:6">
      <c r="C36" s="80"/>
    </row>
    <row r="37" spans="3:6">
      <c r="C37" s="80"/>
    </row>
    <row r="38" spans="3:6">
      <c r="C38" s="80"/>
    </row>
    <row r="39" spans="3:6">
      <c r="C39" s="80"/>
    </row>
    <row r="40" spans="3:6">
      <c r="C40" s="80"/>
    </row>
    <row r="41" spans="3:6">
      <c r="C41" s="80"/>
      <c r="F41" s="191"/>
    </row>
  </sheetData>
  <printOptions horizontalCentered="1"/>
  <pageMargins left="0.31496062992125984" right="0.31496062992125984" top="0.78740157480314965" bottom="0.78740157480314965" header="0.31496062992125984" footer="0.31496062992125984"/>
  <pageSetup paperSize="9" scale="8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790D-6F69-47CA-A00D-80E7F9D8D521}">
  <dimension ref="B1:AA36"/>
  <sheetViews>
    <sheetView showGridLines="0" zoomScale="85" zoomScaleNormal="85" workbookViewId="0">
      <selection activeCell="P30" sqref="P30"/>
    </sheetView>
  </sheetViews>
  <sheetFormatPr defaultColWidth="10.28515625" defaultRowHeight="15.75"/>
  <cols>
    <col min="1" max="16384" width="10.28515625" style="26"/>
  </cols>
  <sheetData>
    <row r="1" spans="2:13">
      <c r="C1" s="179"/>
      <c r="M1" s="179"/>
    </row>
    <row r="2" spans="2:13">
      <c r="B2" s="408" t="s">
        <v>404</v>
      </c>
    </row>
    <row r="17" spans="19:27">
      <c r="S17" s="571"/>
      <c r="T17" s="65"/>
      <c r="U17" s="65"/>
      <c r="V17" s="65"/>
      <c r="W17" s="65"/>
      <c r="X17" s="65"/>
      <c r="Y17" s="65"/>
      <c r="Z17" s="65"/>
      <c r="AA17" s="65"/>
    </row>
    <row r="18" spans="19:27">
      <c r="S18" s="571"/>
      <c r="T18" s="65"/>
      <c r="U18" s="65"/>
      <c r="V18" s="65"/>
      <c r="W18" s="65"/>
      <c r="X18" s="65"/>
      <c r="Y18" s="65"/>
      <c r="Z18" s="65"/>
      <c r="AA18" s="65"/>
    </row>
    <row r="33" spans="2:11">
      <c r="B33" s="563" t="s">
        <v>395</v>
      </c>
    </row>
    <row r="34" spans="2:11" ht="7.5" customHeight="1">
      <c r="B34" s="563"/>
    </row>
    <row r="35" spans="2:11">
      <c r="B35" s="325" t="s">
        <v>79</v>
      </c>
      <c r="C35" s="65"/>
      <c r="D35" s="65"/>
      <c r="E35" s="65"/>
      <c r="F35" s="65"/>
      <c r="G35" s="65"/>
      <c r="H35" s="65"/>
      <c r="I35" s="65"/>
      <c r="J35" s="65"/>
      <c r="K35" s="65"/>
    </row>
    <row r="36" spans="2:11">
      <c r="B36" s="325" t="s">
        <v>80</v>
      </c>
      <c r="C36" s="65"/>
      <c r="D36" s="65"/>
      <c r="E36" s="65"/>
      <c r="F36" s="65"/>
      <c r="G36" s="65"/>
      <c r="H36" s="65"/>
      <c r="I36" s="65"/>
      <c r="J36" s="6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2AEE-5EAA-4DC8-93C6-F3FB1396BA44}">
  <sheetPr>
    <pageSetUpPr fitToPage="1"/>
  </sheetPr>
  <dimension ref="B2:Q40"/>
  <sheetViews>
    <sheetView showGridLines="0" zoomScaleNormal="100" workbookViewId="0">
      <selection activeCell="I9" sqref="I9"/>
    </sheetView>
  </sheetViews>
  <sheetFormatPr defaultColWidth="10.28515625" defaultRowHeight="15.75"/>
  <cols>
    <col min="1" max="3" width="10.28515625" style="29"/>
    <col min="4" max="4" width="12.7109375" style="29" customWidth="1"/>
    <col min="5" max="10" width="10.7109375" style="29" customWidth="1"/>
    <col min="11" max="11" width="7.7109375" style="29" customWidth="1"/>
    <col min="12" max="12" width="35.28515625" style="29" customWidth="1"/>
    <col min="13" max="14" width="17.85546875" style="29" customWidth="1"/>
    <col min="15" max="16384" width="10.28515625" style="29"/>
  </cols>
  <sheetData>
    <row r="2" spans="2:14">
      <c r="B2" s="237" t="s">
        <v>511</v>
      </c>
    </row>
    <row r="3" spans="2:14" ht="16.5" thickBot="1">
      <c r="B3" s="573"/>
      <c r="C3" s="573"/>
      <c r="D3" s="573"/>
      <c r="E3" s="573"/>
      <c r="F3" s="573"/>
      <c r="G3" s="573"/>
      <c r="H3" s="573"/>
      <c r="I3" s="573"/>
    </row>
    <row r="4" spans="2:14" ht="33" customHeight="1">
      <c r="B4" s="1060" t="s">
        <v>522</v>
      </c>
      <c r="C4" s="1060"/>
      <c r="D4" s="1060"/>
      <c r="E4" s="574">
        <v>2021</v>
      </c>
      <c r="F4" s="574">
        <v>2022</v>
      </c>
      <c r="G4" s="574">
        <v>2023</v>
      </c>
      <c r="H4" s="574">
        <v>2024</v>
      </c>
      <c r="I4" s="574">
        <v>2025</v>
      </c>
      <c r="J4" s="767"/>
    </row>
    <row r="5" spans="2:14">
      <c r="B5" s="1062" t="s">
        <v>103</v>
      </c>
      <c r="C5" s="1062"/>
      <c r="D5" s="575" t="s">
        <v>104</v>
      </c>
      <c r="E5" s="576">
        <v>0.21855848376834033</v>
      </c>
      <c r="F5" s="576">
        <v>0.1839564807052072</v>
      </c>
      <c r="G5" s="576">
        <v>0.45</v>
      </c>
      <c r="H5" s="576">
        <v>0.59</v>
      </c>
      <c r="I5" s="576">
        <v>0.55000000000000004</v>
      </c>
      <c r="J5" s="578"/>
    </row>
    <row r="6" spans="2:14">
      <c r="B6" s="1063"/>
      <c r="C6" s="1063"/>
      <c r="D6" s="577" t="s">
        <v>105</v>
      </c>
      <c r="E6" s="578">
        <v>0.18946932381888384</v>
      </c>
      <c r="F6" s="578">
        <v>0.11787691120156761</v>
      </c>
      <c r="G6" s="578">
        <v>0.28000000000000003</v>
      </c>
      <c r="H6" s="578">
        <v>0.25</v>
      </c>
      <c r="I6" s="578">
        <v>0.27</v>
      </c>
      <c r="J6" s="578"/>
    </row>
    <row r="7" spans="2:14" ht="16.5" thickBot="1">
      <c r="B7" s="1064"/>
      <c r="C7" s="1064"/>
      <c r="D7" s="826" t="s">
        <v>106</v>
      </c>
      <c r="E7" s="827">
        <v>17.114871405959686</v>
      </c>
      <c r="F7" s="827">
        <v>20.654993465222482</v>
      </c>
      <c r="G7" s="827">
        <v>5.77</v>
      </c>
      <c r="H7" s="827">
        <v>4.4400000000000004</v>
      </c>
      <c r="I7" s="827">
        <v>2.36</v>
      </c>
      <c r="J7" s="578"/>
    </row>
    <row r="8" spans="2:14">
      <c r="B8" s="1177" t="s">
        <v>550</v>
      </c>
      <c r="C8" s="50"/>
      <c r="D8" s="50"/>
      <c r="E8" s="50"/>
      <c r="F8" s="50"/>
      <c r="G8" s="50"/>
      <c r="H8" s="50"/>
      <c r="I8" s="50"/>
      <c r="J8" s="50"/>
    </row>
    <row r="9" spans="2:14">
      <c r="B9" s="249" t="s">
        <v>531</v>
      </c>
      <c r="C9" s="50"/>
      <c r="D9" s="50"/>
      <c r="E9" s="50"/>
      <c r="F9" s="50"/>
      <c r="G9" s="50"/>
      <c r="H9" s="50"/>
      <c r="I9" s="50"/>
      <c r="J9" s="50"/>
      <c r="K9" s="249" t="s">
        <v>405</v>
      </c>
    </row>
    <row r="10" spans="2:14" ht="16.5" customHeight="1">
      <c r="B10" s="50"/>
      <c r="C10" s="50"/>
      <c r="D10" s="50"/>
      <c r="E10" s="50"/>
      <c r="F10" s="50"/>
      <c r="G10" s="50"/>
      <c r="H10" s="50"/>
      <c r="I10" s="50"/>
      <c r="J10" s="50"/>
      <c r="K10" s="1061"/>
      <c r="L10" s="194"/>
      <c r="M10" s="195"/>
      <c r="N10" s="195"/>
    </row>
    <row r="11" spans="2:14" ht="19.5">
      <c r="B11" s="50"/>
      <c r="C11" s="50"/>
      <c r="D11" s="50"/>
      <c r="E11" s="50"/>
      <c r="F11" s="50"/>
      <c r="G11" s="50"/>
      <c r="H11" s="50"/>
      <c r="I11" s="50"/>
      <c r="J11" s="50"/>
      <c r="K11" s="1061"/>
      <c r="L11" s="196"/>
      <c r="M11" s="197"/>
      <c r="N11" s="198"/>
    </row>
    <row r="12" spans="2:14" ht="19.5">
      <c r="K12" s="1061"/>
      <c r="L12" s="199"/>
      <c r="M12" s="197"/>
      <c r="N12" s="198"/>
    </row>
    <row r="13" spans="2:14" ht="19.5">
      <c r="K13" s="1061"/>
      <c r="L13" s="199"/>
      <c r="M13" s="197"/>
      <c r="N13" s="198"/>
    </row>
    <row r="24" spans="2:17">
      <c r="B24" s="249" t="s">
        <v>107</v>
      </c>
    </row>
    <row r="26" spans="2:17" ht="15.75" customHeight="1">
      <c r="K26" s="1021">
        <v>2025</v>
      </c>
      <c r="L26" s="889" t="s">
        <v>602</v>
      </c>
      <c r="M26" s="888" t="s">
        <v>550</v>
      </c>
      <c r="N26" s="887" t="s">
        <v>4</v>
      </c>
      <c r="Q26" s="874"/>
    </row>
    <row r="27" spans="2:17" ht="19.5" customHeight="1">
      <c r="K27" s="1021"/>
      <c r="L27" s="884" t="s">
        <v>548</v>
      </c>
      <c r="M27" s="939">
        <v>0.54777618422680097</v>
      </c>
      <c r="N27" s="940" t="s">
        <v>672</v>
      </c>
    </row>
    <row r="28" spans="2:17" ht="19.7" customHeight="1">
      <c r="K28" s="1021"/>
      <c r="L28" s="884" t="s">
        <v>515</v>
      </c>
      <c r="M28" s="920">
        <v>0.27045712713529801</v>
      </c>
      <c r="N28" s="940" t="s">
        <v>639</v>
      </c>
    </row>
    <row r="29" spans="2:17" ht="19.5" customHeight="1">
      <c r="K29" s="1021"/>
      <c r="L29" s="884" t="s">
        <v>549</v>
      </c>
      <c r="M29" s="920">
        <v>2.3589021267414982</v>
      </c>
      <c r="N29" s="940" t="s">
        <v>673</v>
      </c>
    </row>
    <row r="31" spans="2:17">
      <c r="L31" s="179"/>
    </row>
    <row r="32" spans="2:17" ht="18.75">
      <c r="K32" s="1054"/>
      <c r="L32" s="876"/>
      <c r="M32" s="877"/>
      <c r="N32" s="877"/>
    </row>
    <row r="33" spans="2:17">
      <c r="K33" s="1054"/>
      <c r="L33" s="1057"/>
      <c r="M33" s="1058"/>
      <c r="N33" s="1059"/>
    </row>
    <row r="34" spans="2:17">
      <c r="K34" s="1054"/>
      <c r="L34" s="1057"/>
      <c r="M34" s="1058"/>
      <c r="N34" s="1059"/>
      <c r="Q34" s="875"/>
    </row>
    <row r="35" spans="2:17">
      <c r="K35" s="1054"/>
      <c r="L35" s="1057"/>
      <c r="M35" s="1058"/>
      <c r="N35" s="1059"/>
    </row>
    <row r="39" spans="2:17">
      <c r="B39" s="579" t="s">
        <v>73</v>
      </c>
      <c r="C39" s="417" t="s">
        <v>408</v>
      </c>
    </row>
    <row r="40" spans="2:17">
      <c r="B40" s="416"/>
      <c r="C40" s="572" t="s">
        <v>409</v>
      </c>
    </row>
  </sheetData>
  <mergeCells count="8">
    <mergeCell ref="L33:L35"/>
    <mergeCell ref="M33:M35"/>
    <mergeCell ref="N33:N35"/>
    <mergeCell ref="B4:D4"/>
    <mergeCell ref="K10:K13"/>
    <mergeCell ref="K26:K29"/>
    <mergeCell ref="B5:C7"/>
    <mergeCell ref="K32:K35"/>
  </mergeCells>
  <phoneticPr fontId="15" type="noConversion"/>
  <hyperlinks>
    <hyperlink ref="C39" r:id="rId1" xr:uid="{51F49A26-0E45-436A-8E79-667F81B06FAC}"/>
  </hyperlinks>
  <pageMargins left="0.7" right="0.7" top="0.78740157499999996" bottom="0.78740157499999996" header="0.3" footer="0.3"/>
  <pageSetup paperSize="9" scale="40" fitToHeight="0" orientation="portrait" r:id="rId2"/>
  <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20B8-F964-480D-93D2-2D1D3E5EC2D9}">
  <sheetPr>
    <pageSetUpPr fitToPage="1"/>
  </sheetPr>
  <dimension ref="A2:AA36"/>
  <sheetViews>
    <sheetView showGridLines="0" workbookViewId="0">
      <selection activeCell="B6" sqref="B6"/>
    </sheetView>
  </sheetViews>
  <sheetFormatPr defaultColWidth="10.28515625" defaultRowHeight="15.75"/>
  <cols>
    <col min="1" max="1" width="10.28515625" style="26"/>
    <col min="2" max="2" width="14.140625" style="26" customWidth="1"/>
    <col min="3" max="10" width="12.85546875" style="26" customWidth="1"/>
    <col min="11" max="11" width="7.7109375" style="26" customWidth="1"/>
    <col min="12" max="12" width="35.28515625" style="26" customWidth="1"/>
    <col min="13" max="14" width="17.85546875" style="26" customWidth="1"/>
    <col min="15" max="27" width="10.7109375" style="26" customWidth="1"/>
    <col min="28" max="16384" width="10.28515625" style="26"/>
  </cols>
  <sheetData>
    <row r="2" spans="1:14" ht="34.5" customHeight="1">
      <c r="A2" s="115"/>
      <c r="B2" s="860" t="s">
        <v>674</v>
      </c>
      <c r="C2" s="860"/>
      <c r="D2" s="860"/>
      <c r="E2" s="860"/>
      <c r="F2" s="860"/>
      <c r="G2" s="860"/>
      <c r="H2" s="860"/>
      <c r="I2" s="860"/>
      <c r="J2" s="861"/>
      <c r="K2" s="55"/>
      <c r="L2" s="55"/>
    </row>
    <row r="3" spans="1:14" ht="16.5" customHeight="1" thickBot="1">
      <c r="A3" s="115"/>
      <c r="B3" s="581"/>
      <c r="C3" s="581"/>
      <c r="D3" s="581"/>
      <c r="E3" s="581"/>
      <c r="F3" s="581"/>
      <c r="G3" s="581"/>
      <c r="H3" s="581"/>
      <c r="I3" s="581"/>
      <c r="J3" s="115"/>
      <c r="K3" s="116"/>
      <c r="L3" s="115"/>
    </row>
    <row r="4" spans="1:14" ht="17.100000000000001" customHeight="1">
      <c r="B4" s="588" t="s">
        <v>532</v>
      </c>
      <c r="C4" s="595" t="s">
        <v>190</v>
      </c>
      <c r="D4" s="582" t="s">
        <v>191</v>
      </c>
      <c r="E4" s="582" t="s">
        <v>192</v>
      </c>
      <c r="F4" s="582" t="s">
        <v>193</v>
      </c>
      <c r="G4" s="582" t="s">
        <v>194</v>
      </c>
      <c r="H4" s="583" t="s">
        <v>196</v>
      </c>
      <c r="I4" s="1172" t="s">
        <v>397</v>
      </c>
      <c r="K4" s="115"/>
      <c r="L4" s="115"/>
      <c r="M4" s="115"/>
    </row>
    <row r="5" spans="1:14" ht="17.100000000000001" customHeight="1">
      <c r="B5" s="587" t="s">
        <v>433</v>
      </c>
      <c r="C5" s="586">
        <v>3.3000000000000002E-2</v>
      </c>
      <c r="D5" s="585">
        <v>2.64E-2</v>
      </c>
      <c r="E5" s="584">
        <f>25.572*0.0007</f>
        <v>1.79004E-2</v>
      </c>
      <c r="F5" s="585">
        <f>24.535*0.0007</f>
        <v>1.7174499999999999E-2</v>
      </c>
      <c r="G5" s="586">
        <f>(24.323*0.0007)-0.00001</f>
        <v>1.7016099999999999E-2</v>
      </c>
      <c r="H5" s="586">
        <f>(25.181*0.0007)-0.00001</f>
        <v>1.7616700000000002E-2</v>
      </c>
      <c r="I5" s="1171">
        <v>3.5299999999999998E-2</v>
      </c>
      <c r="K5" s="115"/>
      <c r="L5" s="192"/>
      <c r="M5" s="115"/>
    </row>
    <row r="6" spans="1:14" ht="17.100000000000001" customHeight="1">
      <c r="A6" s="115"/>
      <c r="B6" s="1178" t="s">
        <v>713</v>
      </c>
      <c r="C6" s="115"/>
      <c r="D6" s="115"/>
      <c r="E6" s="115"/>
      <c r="F6" s="115"/>
      <c r="G6" s="115"/>
      <c r="H6" s="115"/>
      <c r="I6" s="115"/>
      <c r="J6" s="115"/>
      <c r="K6" s="1054"/>
      <c r="L6" s="385"/>
      <c r="M6" s="386"/>
      <c r="N6" s="386"/>
    </row>
    <row r="7" spans="1:14" ht="17.100000000000001" customHeight="1">
      <c r="A7" s="115"/>
      <c r="B7" s="580"/>
      <c r="C7" s="115"/>
      <c r="D7" s="115"/>
      <c r="E7" s="115"/>
      <c r="F7" s="115"/>
      <c r="G7" s="115"/>
      <c r="H7" s="115"/>
      <c r="I7" s="115"/>
      <c r="J7" s="115"/>
      <c r="K7" s="1054"/>
      <c r="L7" s="385"/>
      <c r="M7" s="386"/>
      <c r="N7" s="386"/>
    </row>
    <row r="8" spans="1:14" ht="17.100000000000001" customHeight="1">
      <c r="A8" s="115"/>
      <c r="B8" s="117"/>
      <c r="C8" s="115"/>
      <c r="D8" s="115"/>
      <c r="E8" s="115"/>
      <c r="F8" s="115"/>
      <c r="G8" s="115"/>
      <c r="H8" s="115"/>
      <c r="I8" s="115"/>
      <c r="J8" s="115"/>
      <c r="K8" s="1054"/>
      <c r="L8" s="1065"/>
      <c r="M8" s="1066"/>
      <c r="N8" s="1067"/>
    </row>
    <row r="9" spans="1:14" ht="30.75" customHeight="1">
      <c r="A9" s="115"/>
      <c r="B9" s="859" t="str">
        <f>B2</f>
        <v>Vývoj cen za velkoobchodní služby ukončení volání v jednotlivých veřejných telefonních sítích
 poskytovaných v pevném místě v Kč za minutu v České republice</v>
      </c>
      <c r="C9" s="859"/>
      <c r="D9" s="859"/>
      <c r="E9" s="859"/>
      <c r="F9" s="859"/>
      <c r="G9" s="859"/>
      <c r="H9" s="859"/>
      <c r="I9" s="858"/>
      <c r="J9" s="115"/>
      <c r="K9" s="1054"/>
      <c r="L9" s="1065"/>
      <c r="M9" s="1066"/>
      <c r="N9" s="1067"/>
    </row>
    <row r="10" spans="1:14">
      <c r="A10" s="115"/>
      <c r="B10" s="858"/>
      <c r="C10" s="858"/>
      <c r="D10" s="858"/>
      <c r="E10" s="858"/>
      <c r="F10" s="858"/>
      <c r="G10" s="858"/>
      <c r="H10" s="858"/>
      <c r="I10" s="858"/>
      <c r="J10" s="81"/>
      <c r="K10" s="1054"/>
      <c r="L10" s="1065"/>
      <c r="M10" s="1066"/>
      <c r="N10" s="1067"/>
    </row>
    <row r="11" spans="1:14" ht="25.5" customHeight="1">
      <c r="A11" s="115"/>
      <c r="B11" s="81"/>
      <c r="C11" s="81"/>
      <c r="D11" s="81"/>
      <c r="E11" s="81"/>
      <c r="F11" s="81"/>
      <c r="G11" s="81"/>
      <c r="H11" s="81"/>
      <c r="I11" s="81"/>
      <c r="J11" s="81"/>
      <c r="K11" s="1054"/>
      <c r="L11" s="1065"/>
      <c r="M11" s="1066"/>
      <c r="N11" s="1067"/>
    </row>
    <row r="12" spans="1:14">
      <c r="A12" s="115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179"/>
      <c r="N12" s="188"/>
    </row>
    <row r="13" spans="1:14">
      <c r="A13" s="115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115"/>
    </row>
    <row r="14" spans="1:14">
      <c r="A14" s="115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192"/>
    </row>
    <row r="15" spans="1:14" ht="15.75" customHeight="1">
      <c r="A15" s="115"/>
      <c r="B15" s="81"/>
      <c r="C15" s="81"/>
      <c r="D15" s="81"/>
      <c r="E15" s="81"/>
      <c r="F15" s="81"/>
      <c r="G15" s="81"/>
      <c r="H15" s="81"/>
      <c r="I15" s="81"/>
      <c r="J15" s="81"/>
      <c r="K15" s="1021">
        <v>2025</v>
      </c>
      <c r="L15" s="888"/>
      <c r="M15" s="888" t="s">
        <v>128</v>
      </c>
      <c r="N15" s="888" t="s">
        <v>4</v>
      </c>
    </row>
    <row r="16" spans="1:14" ht="15.75" customHeight="1">
      <c r="A16" s="115"/>
      <c r="B16" s="81"/>
      <c r="C16" s="81"/>
      <c r="D16" s="81"/>
      <c r="E16" s="81"/>
      <c r="F16" s="81"/>
      <c r="G16" s="81"/>
      <c r="H16" s="81"/>
      <c r="I16" s="81"/>
      <c r="J16" s="81"/>
      <c r="K16" s="1021"/>
      <c r="L16" s="1047" t="s">
        <v>414</v>
      </c>
      <c r="M16" s="1069">
        <f>H5</f>
        <v>1.7616700000000002E-2</v>
      </c>
      <c r="N16" s="1050" t="s">
        <v>638</v>
      </c>
    </row>
    <row r="17" spans="1:27" ht="15.75" customHeight="1">
      <c r="A17" s="115"/>
      <c r="B17" s="81"/>
      <c r="C17" s="81"/>
      <c r="D17" s="81"/>
      <c r="E17" s="81"/>
      <c r="F17" s="81"/>
      <c r="G17" s="81"/>
      <c r="H17" s="81"/>
      <c r="I17" s="81"/>
      <c r="J17" s="81"/>
      <c r="K17" s="1021"/>
      <c r="L17" s="1042"/>
      <c r="M17" s="1070"/>
      <c r="N17" s="1050"/>
    </row>
    <row r="18" spans="1:27" ht="15.75" customHeight="1">
      <c r="A18" s="115"/>
      <c r="B18" s="81"/>
      <c r="C18" s="81"/>
      <c r="D18" s="81"/>
      <c r="E18" s="81"/>
      <c r="F18" s="81"/>
      <c r="G18" s="81"/>
      <c r="H18" s="81"/>
      <c r="I18" s="81"/>
      <c r="J18" s="81"/>
      <c r="K18" s="1021"/>
      <c r="L18" s="1042"/>
      <c r="M18" s="1070"/>
      <c r="N18" s="1050"/>
    </row>
    <row r="19" spans="1:27">
      <c r="A19" s="115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115"/>
    </row>
    <row r="20" spans="1:27">
      <c r="A20" s="115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115"/>
    </row>
    <row r="21" spans="1:27">
      <c r="A21" s="115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115"/>
    </row>
    <row r="22" spans="1:27">
      <c r="A22" s="115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115"/>
    </row>
    <row r="23" spans="1:27">
      <c r="A23" s="115"/>
      <c r="B23" s="81"/>
      <c r="C23" s="81"/>
      <c r="D23" s="81"/>
      <c r="E23" s="81"/>
      <c r="F23" s="81"/>
      <c r="G23" s="81"/>
      <c r="H23" s="81"/>
      <c r="I23" s="81"/>
      <c r="J23" s="81"/>
      <c r="K23" s="179"/>
      <c r="L23" s="115"/>
    </row>
    <row r="24" spans="1:27">
      <c r="A24" s="115"/>
      <c r="B24" s="118"/>
      <c r="C24" s="118"/>
      <c r="D24" s="118"/>
      <c r="E24" s="118"/>
      <c r="F24" s="118"/>
      <c r="G24" s="118"/>
      <c r="H24" s="118"/>
      <c r="I24" s="118"/>
      <c r="J24" s="118"/>
      <c r="K24" s="179"/>
      <c r="L24" s="115"/>
    </row>
    <row r="25" spans="1:27">
      <c r="A25" s="115"/>
      <c r="O25" s="594"/>
      <c r="P25" s="594"/>
      <c r="Q25" s="594"/>
      <c r="R25" s="594"/>
      <c r="S25" s="594"/>
      <c r="T25" s="594"/>
      <c r="U25" s="594"/>
      <c r="V25" s="590">
        <v>2021</v>
      </c>
      <c r="W25" s="590">
        <v>2022</v>
      </c>
      <c r="X25" s="590">
        <v>2023</v>
      </c>
      <c r="Y25" s="590">
        <v>2024</v>
      </c>
      <c r="Z25" s="590">
        <v>2025</v>
      </c>
      <c r="AA25" s="592">
        <v>2026</v>
      </c>
    </row>
    <row r="26" spans="1:27">
      <c r="A26" s="115"/>
      <c r="O26" s="593"/>
      <c r="P26" s="593"/>
      <c r="Q26" s="593"/>
      <c r="R26" s="593"/>
      <c r="S26" s="593"/>
      <c r="T26" s="593"/>
      <c r="U26" s="593"/>
      <c r="V26" s="591">
        <f>D5</f>
        <v>2.64E-2</v>
      </c>
      <c r="W26" s="591">
        <v>1.7899999999999999E-2</v>
      </c>
      <c r="X26" s="589">
        <v>1.7170000000000001E-2</v>
      </c>
      <c r="Y26" s="589">
        <v>1.7016099999999999E-2</v>
      </c>
      <c r="Z26" s="589">
        <v>1.7616700000000002E-2</v>
      </c>
      <c r="AA26" s="589">
        <v>1.70476E-2</v>
      </c>
    </row>
    <row r="27" spans="1:27">
      <c r="B27" s="1178" t="s">
        <v>713</v>
      </c>
      <c r="C27" s="119"/>
      <c r="D27" s="119"/>
      <c r="E27" s="119"/>
      <c r="F27" s="119"/>
      <c r="G27" s="119"/>
      <c r="H27" s="119"/>
      <c r="I27" s="120"/>
      <c r="J27" s="120"/>
      <c r="K27" s="64"/>
    </row>
    <row r="28" spans="1:27">
      <c r="B28" s="121"/>
      <c r="C28" s="122"/>
      <c r="D28" s="122"/>
      <c r="E28" s="122"/>
      <c r="F28" s="122"/>
      <c r="G28" s="122"/>
      <c r="H28" s="122"/>
      <c r="I28" s="122"/>
      <c r="K28" s="64"/>
    </row>
    <row r="30" spans="1:27">
      <c r="B30" s="179"/>
      <c r="C30" s="179"/>
      <c r="D30" s="179"/>
      <c r="E30" s="179"/>
      <c r="F30" s="179"/>
      <c r="G30" s="179"/>
      <c r="H30" s="179"/>
      <c r="I30" s="179"/>
    </row>
    <row r="31" spans="1:27">
      <c r="B31" s="1068"/>
      <c r="C31" s="1068"/>
      <c r="D31" s="1068"/>
      <c r="E31" s="1068"/>
      <c r="F31" s="1068"/>
      <c r="G31" s="1068"/>
      <c r="H31" s="1068"/>
      <c r="I31" s="1068"/>
    </row>
    <row r="32" spans="1:27">
      <c r="B32" s="1068"/>
      <c r="C32" s="1068"/>
      <c r="D32" s="1068"/>
      <c r="E32" s="1068"/>
      <c r="F32" s="1068"/>
      <c r="G32" s="1068"/>
      <c r="H32" s="1068"/>
      <c r="I32" s="1068"/>
    </row>
    <row r="33" spans="2:9">
      <c r="B33" s="418"/>
      <c r="C33" s="418"/>
      <c r="D33" s="418"/>
      <c r="E33" s="418"/>
      <c r="F33" s="418"/>
      <c r="G33" s="418"/>
      <c r="H33" s="418"/>
      <c r="I33" s="418"/>
    </row>
    <row r="34" spans="2:9">
      <c r="B34" s="419"/>
      <c r="C34" s="419"/>
      <c r="D34" s="419"/>
      <c r="E34" s="419"/>
      <c r="F34" s="419"/>
      <c r="G34" s="419"/>
      <c r="H34" s="420"/>
      <c r="I34" s="421"/>
    </row>
    <row r="35" spans="2:9">
      <c r="B35" s="422"/>
      <c r="C35" s="422"/>
      <c r="D35" s="423"/>
      <c r="E35" s="423"/>
      <c r="F35" s="424"/>
      <c r="G35" s="424"/>
      <c r="H35" s="424"/>
      <c r="I35" s="425"/>
    </row>
    <row r="36" spans="2:9">
      <c r="B36" s="421"/>
      <c r="C36" s="192"/>
      <c r="D36" s="192"/>
      <c r="E36" s="192"/>
      <c r="F36" s="192"/>
      <c r="G36" s="192"/>
      <c r="H36" s="192"/>
      <c r="I36" s="192"/>
    </row>
  </sheetData>
  <mergeCells count="9">
    <mergeCell ref="K6:K11"/>
    <mergeCell ref="L8:L11"/>
    <mergeCell ref="M8:M11"/>
    <mergeCell ref="N8:N11"/>
    <mergeCell ref="B31:I32"/>
    <mergeCell ref="K15:K18"/>
    <mergeCell ref="L16:L18"/>
    <mergeCell ref="M16:M18"/>
    <mergeCell ref="N16:N1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5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19A10-CC39-4A02-AD5B-92E607E66B7F}">
  <dimension ref="B2:I30"/>
  <sheetViews>
    <sheetView showGridLines="0" workbookViewId="0">
      <selection activeCell="B10" sqref="B10"/>
    </sheetView>
  </sheetViews>
  <sheetFormatPr defaultColWidth="12.5703125" defaultRowHeight="15.75"/>
  <cols>
    <col min="1" max="2" width="12.5703125" style="26"/>
    <col min="3" max="3" width="36.140625" style="26" customWidth="1"/>
    <col min="4" max="5" width="12.5703125" style="26"/>
    <col min="6" max="6" width="7.7109375" style="26" customWidth="1"/>
    <col min="7" max="7" width="35.28515625" style="26" customWidth="1"/>
    <col min="8" max="9" width="17.85546875" style="26" customWidth="1"/>
    <col min="10" max="16384" width="12.5703125" style="26"/>
  </cols>
  <sheetData>
    <row r="2" spans="2:9">
      <c r="B2" s="291" t="s">
        <v>197</v>
      </c>
    </row>
    <row r="3" spans="2:9" ht="16.5" thickBot="1">
      <c r="B3" s="381"/>
      <c r="C3" s="381"/>
    </row>
    <row r="4" spans="2:9">
      <c r="B4" s="600" t="s">
        <v>195</v>
      </c>
      <c r="C4" s="1179" t="s">
        <v>720</v>
      </c>
      <c r="D4" s="55"/>
      <c r="E4" s="55"/>
      <c r="F4" s="55"/>
      <c r="G4" s="55"/>
    </row>
    <row r="5" spans="2:9">
      <c r="B5" s="596" t="s">
        <v>191</v>
      </c>
      <c r="C5" s="597">
        <f>0.7*26.152/100</f>
        <v>0.183064</v>
      </c>
      <c r="D5" s="55"/>
      <c r="E5" s="55"/>
      <c r="F5" s="55"/>
      <c r="G5" s="55"/>
    </row>
    <row r="6" spans="2:9">
      <c r="B6" s="596" t="s">
        <v>192</v>
      </c>
      <c r="C6" s="598">
        <f>(0.55*25.572/100)-0.001</f>
        <v>0.13964599999999999</v>
      </c>
      <c r="D6" s="55"/>
      <c r="E6" s="55"/>
      <c r="F6" s="55"/>
      <c r="G6" s="55"/>
    </row>
    <row r="7" spans="2:9">
      <c r="B7" s="596" t="s">
        <v>193</v>
      </c>
      <c r="C7" s="599">
        <f>0.4*24.535/100</f>
        <v>9.8140000000000005E-2</v>
      </c>
      <c r="D7" s="55"/>
      <c r="E7" s="55"/>
      <c r="F7" s="55"/>
      <c r="G7" s="55"/>
    </row>
    <row r="8" spans="2:9">
      <c r="B8" s="596" t="s">
        <v>194</v>
      </c>
      <c r="C8" s="599">
        <f>0.2*24.323/100</f>
        <v>4.8646000000000002E-2</v>
      </c>
      <c r="D8" s="55"/>
      <c r="E8" s="55"/>
      <c r="F8" s="55"/>
      <c r="G8" s="55"/>
    </row>
    <row r="9" spans="2:9" ht="16.5" thickBot="1">
      <c r="B9" s="1169" t="s">
        <v>196</v>
      </c>
      <c r="C9" s="1170">
        <f>0.2*25.181/100-0.0001</f>
        <v>5.0262000000000008E-2</v>
      </c>
      <c r="D9" s="55"/>
      <c r="E9" s="55"/>
      <c r="F9" s="55"/>
      <c r="G9" s="55"/>
    </row>
    <row r="10" spans="2:9">
      <c r="B10" s="1178" t="s">
        <v>713</v>
      </c>
      <c r="C10" s="214"/>
      <c r="D10" s="123"/>
    </row>
    <row r="11" spans="2:9" ht="18.75" customHeight="1">
      <c r="B11" s="250" t="str">
        <f>B2</f>
        <v>Vývoj cen za terminaci volání - mobilní sítě</v>
      </c>
      <c r="F11" s="1054"/>
      <c r="G11" s="385"/>
      <c r="H11" s="386"/>
      <c r="I11" s="386"/>
    </row>
    <row r="12" spans="2:9" ht="19.5">
      <c r="F12" s="1054"/>
      <c r="G12" s="555"/>
      <c r="H12" s="556"/>
      <c r="I12" s="387"/>
    </row>
    <row r="13" spans="2:9" ht="15.75" customHeight="1">
      <c r="F13" s="1021">
        <v>2025</v>
      </c>
      <c r="G13" s="888"/>
      <c r="H13" s="888" t="s">
        <v>128</v>
      </c>
      <c r="I13" s="888" t="s">
        <v>4</v>
      </c>
    </row>
    <row r="14" spans="2:9" ht="15.75" customHeight="1">
      <c r="F14" s="1021"/>
      <c r="G14" s="1047" t="s">
        <v>415</v>
      </c>
      <c r="H14" s="1071">
        <f>C9</f>
        <v>5.0262000000000008E-2</v>
      </c>
      <c r="I14" s="1072" t="s">
        <v>638</v>
      </c>
    </row>
    <row r="15" spans="2:9" ht="15.75" customHeight="1">
      <c r="F15" s="1021"/>
      <c r="G15" s="1042"/>
      <c r="H15" s="1071"/>
      <c r="I15" s="1072"/>
    </row>
    <row r="16" spans="2:9" ht="15.75" customHeight="1">
      <c r="F16" s="1021"/>
      <c r="G16" s="1042"/>
      <c r="H16" s="1071"/>
      <c r="I16" s="1072"/>
    </row>
    <row r="18" spans="2:6">
      <c r="F18" s="179"/>
    </row>
    <row r="19" spans="2:6">
      <c r="F19" s="179"/>
    </row>
    <row r="23" spans="2:6">
      <c r="B23" s="179"/>
    </row>
    <row r="24" spans="2:6">
      <c r="B24" s="179"/>
      <c r="C24" s="179"/>
    </row>
    <row r="25" spans="2:6">
      <c r="B25" s="426"/>
      <c r="C25" s="427"/>
    </row>
    <row r="26" spans="2:6">
      <c r="B26" s="426"/>
      <c r="C26" s="428"/>
    </row>
    <row r="27" spans="2:6">
      <c r="B27" s="426"/>
      <c r="C27" s="429"/>
    </row>
    <row r="28" spans="2:6">
      <c r="B28" s="426"/>
      <c r="C28" s="429"/>
    </row>
    <row r="29" spans="2:6">
      <c r="B29" s="426"/>
      <c r="C29" s="429"/>
    </row>
    <row r="30" spans="2:6">
      <c r="B30" s="426"/>
      <c r="C30" s="429"/>
    </row>
  </sheetData>
  <mergeCells count="5">
    <mergeCell ref="F11:F12"/>
    <mergeCell ref="F13:F16"/>
    <mergeCell ref="G14:G16"/>
    <mergeCell ref="H14:H16"/>
    <mergeCell ref="I14:I1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FA68-EB51-4A68-8A71-5014A73A9DCF}">
  <dimension ref="B2:M40"/>
  <sheetViews>
    <sheetView showGridLines="0" workbookViewId="0">
      <selection activeCell="B11" sqref="B11"/>
    </sheetView>
  </sheetViews>
  <sheetFormatPr defaultColWidth="10.28515625" defaultRowHeight="15"/>
  <cols>
    <col min="1" max="1" width="10.28515625" style="150"/>
    <col min="2" max="2" width="60.28515625" style="150" bestFit="1" customWidth="1"/>
    <col min="3" max="3" width="14.42578125" style="150" customWidth="1"/>
    <col min="4" max="4" width="10.28515625" style="150" hidden="1" customWidth="1"/>
    <col min="5" max="7" width="0" style="150" hidden="1" customWidth="1"/>
    <col min="8" max="16384" width="10.28515625" style="150"/>
  </cols>
  <sheetData>
    <row r="2" spans="2:13" ht="15.75">
      <c r="B2" s="601" t="s">
        <v>261</v>
      </c>
    </row>
    <row r="3" spans="2:13" ht="15.75" thickBot="1">
      <c r="B3" s="602"/>
      <c r="C3" s="602"/>
      <c r="D3" s="602"/>
      <c r="E3" s="602"/>
      <c r="F3" s="602"/>
      <c r="G3" s="602"/>
      <c r="H3" s="602"/>
      <c r="I3" s="602"/>
      <c r="J3" s="602"/>
      <c r="K3" s="602"/>
      <c r="L3" s="602"/>
    </row>
    <row r="4" spans="2:13">
      <c r="B4" s="771"/>
      <c r="C4" s="959" t="s">
        <v>669</v>
      </c>
      <c r="D4" s="772">
        <v>2016</v>
      </c>
      <c r="E4" s="772">
        <v>2017</v>
      </c>
      <c r="F4" s="772">
        <v>2018</v>
      </c>
      <c r="G4" s="772">
        <v>2019</v>
      </c>
      <c r="H4" s="772">
        <v>2021</v>
      </c>
      <c r="I4" s="772">
        <v>2022</v>
      </c>
      <c r="J4" s="772">
        <v>2023</v>
      </c>
      <c r="K4" s="772">
        <v>2024</v>
      </c>
      <c r="L4" s="772">
        <v>2025</v>
      </c>
      <c r="M4" s="215"/>
    </row>
    <row r="5" spans="2:13">
      <c r="B5" s="603" t="s">
        <v>262</v>
      </c>
      <c r="C5" s="960" t="s">
        <v>122</v>
      </c>
      <c r="D5" s="604">
        <v>0.27667175077351308</v>
      </c>
      <c r="E5" s="604">
        <v>0.25866858162513034</v>
      </c>
      <c r="F5" s="604">
        <v>0.25</v>
      </c>
      <c r="G5" s="605">
        <v>0.25994359031980568</v>
      </c>
      <c r="H5" s="604">
        <v>0.22420543247468064</v>
      </c>
      <c r="I5" s="604">
        <v>0.1487241913142818</v>
      </c>
      <c r="J5" s="604">
        <v>0.10858103729778695</v>
      </c>
      <c r="K5" s="604">
        <v>5.8164290973296083E-2</v>
      </c>
      <c r="L5" s="604">
        <v>5.8982189643710665E-2</v>
      </c>
      <c r="M5" s="216"/>
    </row>
    <row r="6" spans="2:13">
      <c r="B6" s="603" t="s">
        <v>263</v>
      </c>
      <c r="C6" s="960" t="s">
        <v>122</v>
      </c>
      <c r="D6" s="604">
        <v>0.89998216193754443</v>
      </c>
      <c r="E6" s="604">
        <v>0.90000190136613156</v>
      </c>
      <c r="F6" s="604">
        <v>0.90000241615468168</v>
      </c>
      <c r="G6" s="605">
        <v>0.90000026977647096</v>
      </c>
      <c r="H6" s="604">
        <v>0.90000048034319435</v>
      </c>
      <c r="I6" s="604">
        <v>0.90000035828818692</v>
      </c>
      <c r="J6" s="604">
        <v>0.9000005214032355</v>
      </c>
      <c r="K6" s="604">
        <v>0.89999603587824872</v>
      </c>
      <c r="L6" s="604">
        <v>0.8999971545663854</v>
      </c>
    </row>
    <row r="7" spans="2:13" ht="15.75" thickBot="1">
      <c r="B7" s="768" t="s">
        <v>264</v>
      </c>
      <c r="C7" s="961" t="s">
        <v>122</v>
      </c>
      <c r="D7" s="769">
        <v>3.4999846762082809</v>
      </c>
      <c r="E7" s="769">
        <v>3.5000139903186995</v>
      </c>
      <c r="F7" s="769">
        <v>3.5000382555470542</v>
      </c>
      <c r="G7" s="770">
        <v>3.500026516539525</v>
      </c>
      <c r="H7" s="769">
        <v>3.5000322245274873</v>
      </c>
      <c r="I7" s="769">
        <v>3.4999478654089238</v>
      </c>
      <c r="J7" s="769">
        <v>3.5001412185425957</v>
      </c>
      <c r="K7" s="769">
        <v>3.5000337835658399</v>
      </c>
      <c r="L7" s="769">
        <v>3.4999270236912765</v>
      </c>
    </row>
    <row r="8" spans="2:13">
      <c r="D8" s="151"/>
      <c r="E8" s="152"/>
      <c r="F8" s="145" t="s">
        <v>265</v>
      </c>
      <c r="G8" s="153">
        <v>0.25866858162513034</v>
      </c>
      <c r="I8" s="152"/>
      <c r="J8" s="152"/>
      <c r="K8" s="152"/>
      <c r="L8" s="152"/>
    </row>
    <row r="9" spans="2:13">
      <c r="D9" s="151"/>
      <c r="E9" s="152"/>
      <c r="F9" s="152"/>
      <c r="G9" s="153">
        <v>0.89998014862100295</v>
      </c>
      <c r="I9" s="152"/>
      <c r="J9" s="152"/>
      <c r="K9" s="152"/>
      <c r="L9" s="152"/>
    </row>
    <row r="10" spans="2:13">
      <c r="G10" s="153">
        <v>3.5000504489960651</v>
      </c>
    </row>
    <row r="11" spans="2:13">
      <c r="B11" s="250" t="s">
        <v>398</v>
      </c>
    </row>
    <row r="12" spans="2:13" ht="15.75">
      <c r="B12" s="67"/>
    </row>
    <row r="30" spans="2:12">
      <c r="B30" s="430"/>
      <c r="C30" s="430"/>
      <c r="D30" s="430"/>
      <c r="E30" s="430"/>
      <c r="F30" s="430"/>
      <c r="G30" s="430"/>
      <c r="H30" s="430"/>
      <c r="I30" s="430"/>
      <c r="J30" s="430"/>
      <c r="K30" s="430"/>
      <c r="L30" s="430"/>
    </row>
    <row r="31" spans="2:12">
      <c r="B31" s="431"/>
      <c r="C31" s="430"/>
      <c r="D31" s="432"/>
      <c r="E31" s="432"/>
      <c r="F31" s="432"/>
      <c r="G31" s="432"/>
      <c r="H31" s="432"/>
      <c r="I31" s="432"/>
      <c r="J31" s="432"/>
      <c r="K31" s="432"/>
      <c r="L31" s="432"/>
    </row>
    <row r="32" spans="2:12">
      <c r="B32" s="430"/>
      <c r="C32" s="430"/>
      <c r="D32" s="433"/>
      <c r="E32" s="433"/>
      <c r="F32" s="433"/>
      <c r="G32" s="434"/>
      <c r="H32" s="433"/>
      <c r="I32" s="433"/>
      <c r="J32" s="433"/>
      <c r="K32" s="433"/>
      <c r="L32" s="433"/>
    </row>
    <row r="33" spans="2:12">
      <c r="B33" s="430"/>
      <c r="C33" s="430"/>
      <c r="D33" s="433"/>
      <c r="E33" s="433"/>
      <c r="F33" s="433"/>
      <c r="G33" s="434"/>
      <c r="H33" s="433"/>
      <c r="I33" s="433"/>
      <c r="J33" s="433"/>
      <c r="K33" s="433"/>
      <c r="L33" s="433"/>
    </row>
    <row r="34" spans="2:12">
      <c r="B34" s="430"/>
      <c r="C34" s="430"/>
      <c r="D34" s="433"/>
      <c r="E34" s="433"/>
      <c r="F34" s="433"/>
      <c r="G34" s="434"/>
      <c r="H34" s="433"/>
      <c r="I34" s="433"/>
      <c r="J34" s="433"/>
      <c r="K34" s="433"/>
      <c r="L34" s="433"/>
    </row>
    <row r="38" spans="2:12" ht="15.75">
      <c r="D38" s="154"/>
      <c r="F38" s="154"/>
      <c r="G38" s="154"/>
    </row>
    <row r="39" spans="2:12" ht="15.75">
      <c r="C39" s="154"/>
      <c r="D39" s="155"/>
      <c r="E39" s="155"/>
      <c r="F39" s="155"/>
      <c r="G39" s="155"/>
    </row>
    <row r="40" spans="2:12">
      <c r="C40" s="15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4B23-E7CB-43C5-876F-F62423A8BA18}">
  <dimension ref="B2:O58"/>
  <sheetViews>
    <sheetView showGridLines="0" topLeftCell="A37" zoomScaleNormal="100" workbookViewId="0">
      <selection activeCell="B58" sqref="B58"/>
    </sheetView>
  </sheetViews>
  <sheetFormatPr defaultColWidth="12.5703125" defaultRowHeight="15"/>
  <cols>
    <col min="1" max="1" width="12.5703125" style="31"/>
    <col min="2" max="2" width="23.5703125" style="31" customWidth="1"/>
    <col min="3" max="11" width="12.5703125" style="31"/>
    <col min="12" max="12" width="7.7109375" style="31" customWidth="1"/>
    <col min="13" max="13" width="43.42578125" style="31" customWidth="1"/>
    <col min="14" max="14" width="15.7109375" style="31" customWidth="1"/>
    <col min="15" max="15" width="15.85546875" style="31" customWidth="1"/>
    <col min="16" max="16384" width="12.5703125" style="31"/>
  </cols>
  <sheetData>
    <row r="2" spans="2:15" ht="15.75">
      <c r="B2" s="279" t="s">
        <v>87</v>
      </c>
    </row>
    <row r="3" spans="2:15" ht="15.75" thickBot="1">
      <c r="B3" s="380"/>
      <c r="C3" s="380"/>
      <c r="D3" s="380"/>
    </row>
    <row r="4" spans="2:15" ht="27">
      <c r="B4" s="608"/>
      <c r="C4" s="609" t="s">
        <v>81</v>
      </c>
      <c r="D4" s="609" t="s">
        <v>82</v>
      </c>
    </row>
    <row r="5" spans="2:15">
      <c r="B5" s="606" t="s">
        <v>83</v>
      </c>
      <c r="C5" s="607">
        <v>1120</v>
      </c>
      <c r="D5" s="607">
        <v>1162</v>
      </c>
    </row>
    <row r="6" spans="2:15">
      <c r="B6" s="606" t="s">
        <v>84</v>
      </c>
      <c r="C6" s="607">
        <v>1120</v>
      </c>
      <c r="D6" s="607">
        <v>1162</v>
      </c>
    </row>
    <row r="7" spans="2:15">
      <c r="B7" s="606" t="s">
        <v>85</v>
      </c>
      <c r="C7" s="607">
        <v>1120</v>
      </c>
      <c r="D7" s="607">
        <v>1162</v>
      </c>
    </row>
    <row r="8" spans="2:15">
      <c r="B8" s="606" t="s">
        <v>86</v>
      </c>
      <c r="C8" s="607">
        <v>1120</v>
      </c>
      <c r="D8" s="607">
        <v>1162</v>
      </c>
    </row>
    <row r="9" spans="2:15">
      <c r="B9" s="610" t="s">
        <v>399</v>
      </c>
      <c r="C9" s="611">
        <v>1120</v>
      </c>
      <c r="D9" s="611">
        <v>1162</v>
      </c>
    </row>
    <row r="10" spans="2:15" ht="15.75" customHeight="1">
      <c r="B10" s="1178" t="s">
        <v>721</v>
      </c>
      <c r="L10" s="1021">
        <v>2025</v>
      </c>
      <c r="M10" s="888"/>
      <c r="N10" s="888" t="s">
        <v>701</v>
      </c>
      <c r="O10" s="887" t="s">
        <v>4</v>
      </c>
    </row>
    <row r="11" spans="2:15" ht="15.75">
      <c r="L11" s="1021"/>
      <c r="M11" s="900" t="s">
        <v>430</v>
      </c>
      <c r="N11" s="922">
        <v>37400</v>
      </c>
      <c r="O11" s="923">
        <v>0</v>
      </c>
    </row>
    <row r="12" spans="2:15" ht="15.75">
      <c r="L12" s="1021"/>
      <c r="M12" s="900" t="s">
        <v>431</v>
      </c>
      <c r="N12" s="922">
        <v>9574</v>
      </c>
      <c r="O12" s="923">
        <v>0</v>
      </c>
    </row>
    <row r="13" spans="2:15" ht="15.75">
      <c r="L13" s="1021"/>
      <c r="M13" s="900" t="s">
        <v>432</v>
      </c>
      <c r="N13" s="922">
        <v>4620</v>
      </c>
      <c r="O13" s="923">
        <v>0</v>
      </c>
    </row>
    <row r="14" spans="2:15" ht="14.25" customHeight="1"/>
    <row r="18" spans="2:4" ht="15.75">
      <c r="B18" s="279" t="s">
        <v>90</v>
      </c>
      <c r="C18" s="32"/>
      <c r="D18" s="32"/>
    </row>
    <row r="19" spans="2:4" ht="16.5" thickBot="1">
      <c r="B19" s="613"/>
      <c r="C19" s="614"/>
      <c r="D19" s="614"/>
    </row>
    <row r="20" spans="2:4">
      <c r="B20" s="612"/>
      <c r="C20" s="615" t="s">
        <v>88</v>
      </c>
      <c r="D20" s="615" t="s">
        <v>89</v>
      </c>
    </row>
    <row r="21" spans="2:4">
      <c r="B21" s="606" t="s">
        <v>83</v>
      </c>
      <c r="C21" s="607">
        <v>175</v>
      </c>
      <c r="D21" s="607">
        <v>26</v>
      </c>
    </row>
    <row r="22" spans="2:4">
      <c r="B22" s="606" t="s">
        <v>84</v>
      </c>
      <c r="C22" s="607">
        <v>175</v>
      </c>
      <c r="D22" s="607">
        <v>26</v>
      </c>
    </row>
    <row r="23" spans="2:4">
      <c r="B23" s="606" t="s">
        <v>85</v>
      </c>
      <c r="C23" s="607">
        <v>175</v>
      </c>
      <c r="D23" s="607">
        <v>26</v>
      </c>
    </row>
    <row r="24" spans="2:4">
      <c r="B24" s="606" t="s">
        <v>86</v>
      </c>
      <c r="C24" s="607">
        <v>175</v>
      </c>
      <c r="D24" s="607">
        <v>26</v>
      </c>
    </row>
    <row r="25" spans="2:4">
      <c r="B25" s="610" t="s">
        <v>399</v>
      </c>
      <c r="C25" s="611">
        <v>175</v>
      </c>
      <c r="D25" s="611">
        <v>26</v>
      </c>
    </row>
    <row r="26" spans="2:4">
      <c r="B26" s="1178" t="s">
        <v>721</v>
      </c>
    </row>
    <row r="35" spans="2:6" ht="15.75">
      <c r="B35" s="279" t="s">
        <v>91</v>
      </c>
    </row>
    <row r="36" spans="2:6" ht="15.75" thickBot="1">
      <c r="B36" s="380"/>
      <c r="C36" s="380"/>
      <c r="D36" s="380"/>
    </row>
    <row r="37" spans="2:6" ht="54">
      <c r="B37" s="612"/>
      <c r="C37" s="615" t="s">
        <v>92</v>
      </c>
      <c r="D37" s="616" t="s">
        <v>93</v>
      </c>
      <c r="F37" s="204"/>
    </row>
    <row r="38" spans="2:6">
      <c r="B38" s="606" t="s">
        <v>83</v>
      </c>
      <c r="C38" s="607">
        <v>35050</v>
      </c>
      <c r="D38" s="607">
        <v>8624</v>
      </c>
    </row>
    <row r="39" spans="2:6">
      <c r="B39" s="606" t="s">
        <v>84</v>
      </c>
      <c r="C39" s="607">
        <v>35050</v>
      </c>
      <c r="D39" s="607">
        <v>8624</v>
      </c>
    </row>
    <row r="40" spans="2:6">
      <c r="B40" s="606" t="s">
        <v>85</v>
      </c>
      <c r="C40" s="607">
        <v>35050</v>
      </c>
      <c r="D40" s="607">
        <v>8624</v>
      </c>
    </row>
    <row r="41" spans="2:6">
      <c r="B41" s="606" t="s">
        <v>86</v>
      </c>
      <c r="C41" s="607">
        <v>37400</v>
      </c>
      <c r="D41" s="607">
        <v>9574</v>
      </c>
    </row>
    <row r="42" spans="2:6">
      <c r="B42" s="610" t="s">
        <v>399</v>
      </c>
      <c r="C42" s="611">
        <v>37400</v>
      </c>
      <c r="D42" s="611">
        <v>9574</v>
      </c>
    </row>
    <row r="43" spans="2:6">
      <c r="B43" s="1178" t="s">
        <v>721</v>
      </c>
    </row>
    <row r="45" spans="2:6">
      <c r="B45" s="33"/>
    </row>
    <row r="46" spans="2:6">
      <c r="B46" s="34"/>
      <c r="C46" s="35"/>
      <c r="D46" s="35"/>
    </row>
    <row r="47" spans="2:6">
      <c r="B47" s="34"/>
      <c r="C47" s="35"/>
      <c r="D47" s="35"/>
    </row>
    <row r="48" spans="2:6" ht="14.25" customHeight="1">
      <c r="B48" s="36"/>
      <c r="C48" s="37"/>
      <c r="D48" s="37"/>
    </row>
    <row r="49" spans="2:4" ht="14.25" customHeight="1">
      <c r="B49" s="36"/>
      <c r="C49" s="37"/>
      <c r="D49" s="37"/>
    </row>
    <row r="50" spans="2:4" ht="15.75">
      <c r="B50" s="279" t="s">
        <v>539</v>
      </c>
    </row>
    <row r="51" spans="2:4" ht="15.75" thickBot="1">
      <c r="B51" s="618"/>
      <c r="C51" s="614"/>
    </row>
    <row r="52" spans="2:4" ht="54">
      <c r="B52" s="612"/>
      <c r="C52" s="617" t="s">
        <v>94</v>
      </c>
      <c r="D52" s="35"/>
    </row>
    <row r="53" spans="2:4">
      <c r="B53" s="606" t="s">
        <v>83</v>
      </c>
      <c r="C53" s="607">
        <v>5035</v>
      </c>
      <c r="D53" s="37"/>
    </row>
    <row r="54" spans="2:4">
      <c r="B54" s="606" t="s">
        <v>84</v>
      </c>
      <c r="C54" s="607">
        <v>5035</v>
      </c>
      <c r="D54" s="37"/>
    </row>
    <row r="55" spans="2:4">
      <c r="B55" s="606" t="s">
        <v>85</v>
      </c>
      <c r="C55" s="607">
        <v>5035</v>
      </c>
      <c r="D55" s="37"/>
    </row>
    <row r="56" spans="2:4">
      <c r="B56" s="606" t="s">
        <v>86</v>
      </c>
      <c r="C56" s="607">
        <v>4620</v>
      </c>
      <c r="D56" s="37"/>
    </row>
    <row r="57" spans="2:4">
      <c r="B57" s="610" t="s">
        <v>399</v>
      </c>
      <c r="C57" s="611">
        <v>4620</v>
      </c>
      <c r="D57" s="37"/>
    </row>
    <row r="58" spans="2:4">
      <c r="B58" s="1178" t="s">
        <v>721</v>
      </c>
    </row>
  </sheetData>
  <mergeCells count="1">
    <mergeCell ref="L10:L1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28CA-36D5-4455-B4F4-5AA499A7CF5B}">
  <dimension ref="A2:T26"/>
  <sheetViews>
    <sheetView showGridLines="0" zoomScaleNormal="100" workbookViewId="0">
      <selection activeCell="K30" sqref="K30"/>
    </sheetView>
  </sheetViews>
  <sheetFormatPr defaultColWidth="12.5703125" defaultRowHeight="15.75"/>
  <cols>
    <col min="1" max="1" width="12.5703125" style="26"/>
    <col min="2" max="2" width="13.7109375" style="26" customWidth="1"/>
    <col min="3" max="3" width="32.7109375" style="26" customWidth="1"/>
    <col min="4" max="8" width="9.7109375" style="26" customWidth="1"/>
    <col min="9" max="9" width="12.5703125" style="26"/>
    <col min="10" max="10" width="7.7109375" style="26" customWidth="1"/>
    <col min="11" max="11" width="43.5703125" style="26" customWidth="1"/>
    <col min="12" max="12" width="13.7109375" style="26" customWidth="1"/>
    <col min="13" max="13" width="15.85546875" style="26" customWidth="1"/>
    <col min="14" max="16384" width="12.5703125" style="26"/>
  </cols>
  <sheetData>
    <row r="2" spans="1:20">
      <c r="B2" s="291" t="s">
        <v>95</v>
      </c>
    </row>
    <row r="3" spans="1:20" ht="16.5" thickBot="1">
      <c r="A3" s="23"/>
      <c r="B3" s="621"/>
      <c r="C3" s="621"/>
      <c r="D3" s="621"/>
      <c r="E3" s="621"/>
      <c r="F3" s="621"/>
      <c r="G3" s="621"/>
      <c r="H3" s="621"/>
      <c r="I3" s="23"/>
      <c r="J3" s="23"/>
    </row>
    <row r="4" spans="1:20">
      <c r="A4" s="23"/>
      <c r="B4" s="798"/>
      <c r="C4" s="797" t="s">
        <v>512</v>
      </c>
      <c r="D4" s="622">
        <v>2021</v>
      </c>
      <c r="E4" s="622">
        <v>2022</v>
      </c>
      <c r="F4" s="622">
        <v>2023</v>
      </c>
      <c r="G4" s="622">
        <v>2024</v>
      </c>
      <c r="H4" s="622">
        <v>2025</v>
      </c>
      <c r="J4" s="25"/>
      <c r="M4" s="179"/>
      <c r="N4" s="436"/>
      <c r="O4" s="436"/>
      <c r="P4" s="437"/>
      <c r="Q4" s="437"/>
      <c r="R4" s="437"/>
      <c r="S4" s="437"/>
      <c r="T4" s="437"/>
    </row>
    <row r="5" spans="1:20" ht="15.95" customHeight="1">
      <c r="A5" s="23"/>
      <c r="B5" s="1080" t="s">
        <v>678</v>
      </c>
      <c r="C5" s="799" t="s">
        <v>99</v>
      </c>
      <c r="D5" s="627">
        <v>990</v>
      </c>
      <c r="E5" s="627">
        <v>1890</v>
      </c>
      <c r="F5" s="627">
        <v>2490</v>
      </c>
      <c r="G5" s="627">
        <v>2760</v>
      </c>
      <c r="H5" s="627">
        <v>2830</v>
      </c>
      <c r="I5" s="1084"/>
      <c r="N5" s="1073"/>
      <c r="O5" s="438"/>
      <c r="P5" s="439"/>
      <c r="Q5" s="439"/>
      <c r="R5" s="439"/>
      <c r="S5" s="439"/>
      <c r="T5" s="439"/>
    </row>
    <row r="6" spans="1:20" ht="15.95" customHeight="1">
      <c r="A6" s="23"/>
      <c r="B6" s="1080"/>
      <c r="C6" s="799" t="s">
        <v>98</v>
      </c>
      <c r="D6" s="627">
        <v>990</v>
      </c>
      <c r="E6" s="627">
        <v>1890</v>
      </c>
      <c r="F6" s="627">
        <v>2490</v>
      </c>
      <c r="G6" s="627">
        <v>2760</v>
      </c>
      <c r="H6" s="627">
        <v>2830</v>
      </c>
      <c r="I6" s="1084"/>
      <c r="J6" s="25"/>
      <c r="N6" s="1073"/>
      <c r="O6" s="438"/>
      <c r="P6" s="439"/>
      <c r="Q6" s="439"/>
      <c r="R6" s="439"/>
      <c r="S6" s="439"/>
      <c r="T6" s="439"/>
    </row>
    <row r="7" spans="1:20" ht="15.95" customHeight="1">
      <c r="A7" s="23"/>
      <c r="B7" s="1080"/>
      <c r="C7" s="799" t="s">
        <v>97</v>
      </c>
      <c r="D7" s="627">
        <v>990</v>
      </c>
      <c r="E7" s="627">
        <v>1890</v>
      </c>
      <c r="F7" s="627">
        <v>2490</v>
      </c>
      <c r="G7" s="627">
        <v>2760</v>
      </c>
      <c r="H7" s="627">
        <v>2830</v>
      </c>
      <c r="I7" s="1084"/>
      <c r="J7" s="25"/>
      <c r="N7" s="1073"/>
      <c r="O7" s="438"/>
      <c r="P7" s="439"/>
      <c r="Q7" s="439"/>
      <c r="R7" s="439"/>
      <c r="S7" s="439"/>
      <c r="T7" s="439"/>
    </row>
    <row r="8" spans="1:20" ht="15.95" customHeight="1">
      <c r="A8" s="23"/>
      <c r="B8" s="1081"/>
      <c r="C8" s="800" t="s">
        <v>96</v>
      </c>
      <c r="D8" s="801">
        <v>2550</v>
      </c>
      <c r="E8" s="801">
        <v>2550</v>
      </c>
      <c r="F8" s="801">
        <v>3500</v>
      </c>
      <c r="G8" s="801">
        <v>3900</v>
      </c>
      <c r="H8" s="801">
        <v>3995</v>
      </c>
      <c r="I8" s="1084"/>
      <c r="J8" s="25"/>
      <c r="N8" s="1073"/>
      <c r="O8" s="438"/>
      <c r="P8" s="439"/>
      <c r="Q8" s="439"/>
      <c r="R8" s="439"/>
      <c r="S8" s="439"/>
      <c r="T8" s="439"/>
    </row>
    <row r="9" spans="1:20" ht="15.95" customHeight="1">
      <c r="A9" s="23"/>
      <c r="B9" s="1082" t="s">
        <v>679</v>
      </c>
      <c r="C9" s="865" t="s">
        <v>99</v>
      </c>
      <c r="D9" s="866">
        <v>180</v>
      </c>
      <c r="E9" s="866">
        <v>180</v>
      </c>
      <c r="F9" s="866">
        <v>180</v>
      </c>
      <c r="G9" s="866">
        <v>199</v>
      </c>
      <c r="H9" s="866">
        <v>204</v>
      </c>
      <c r="I9" s="1084"/>
      <c r="J9" s="25"/>
      <c r="K9" s="39"/>
      <c r="L9" s="39"/>
      <c r="M9" s="38"/>
      <c r="N9" s="1073"/>
      <c r="O9" s="438"/>
      <c r="P9" s="439"/>
      <c r="Q9" s="439"/>
      <c r="R9" s="439"/>
      <c r="S9" s="439"/>
      <c r="T9" s="439"/>
    </row>
    <row r="10" spans="1:20" ht="15.95" customHeight="1">
      <c r="A10" s="23"/>
      <c r="B10" s="1080"/>
      <c r="C10" s="623" t="s">
        <v>98</v>
      </c>
      <c r="D10" s="627">
        <v>227</v>
      </c>
      <c r="E10" s="627">
        <v>235</v>
      </c>
      <c r="F10" s="627">
        <v>180</v>
      </c>
      <c r="G10" s="627">
        <v>199</v>
      </c>
      <c r="H10" s="627">
        <v>204</v>
      </c>
      <c r="I10" s="1084"/>
      <c r="J10" s="25"/>
      <c r="L10" s="39"/>
      <c r="M10" s="38"/>
      <c r="N10" s="1073"/>
      <c r="O10" s="438"/>
      <c r="P10" s="439"/>
      <c r="Q10" s="439"/>
      <c r="R10" s="439"/>
      <c r="S10" s="439"/>
      <c r="T10" s="439"/>
    </row>
    <row r="11" spans="1:20" ht="15.95" customHeight="1">
      <c r="A11" s="23"/>
      <c r="B11" s="1080"/>
      <c r="C11" s="623" t="s">
        <v>97</v>
      </c>
      <c r="D11" s="867">
        <v>277</v>
      </c>
      <c r="E11" s="867">
        <v>298</v>
      </c>
      <c r="F11" s="867">
        <v>180</v>
      </c>
      <c r="G11" s="867">
        <v>199</v>
      </c>
      <c r="H11" s="867">
        <v>204</v>
      </c>
      <c r="I11" s="1084"/>
      <c r="J11" s="25"/>
      <c r="K11" s="39"/>
      <c r="L11" s="39"/>
      <c r="M11" s="38"/>
      <c r="N11" s="1073"/>
      <c r="O11" s="438"/>
      <c r="P11" s="440"/>
      <c r="Q11" s="440"/>
      <c r="R11" s="440"/>
      <c r="S11" s="440"/>
      <c r="T11" s="440"/>
    </row>
    <row r="12" spans="1:20" ht="15.95" customHeight="1" thickBot="1">
      <c r="A12" s="23"/>
      <c r="B12" s="1083"/>
      <c r="C12" s="868" t="s">
        <v>96</v>
      </c>
      <c r="D12" s="869">
        <v>1456</v>
      </c>
      <c r="E12" s="869">
        <v>1456</v>
      </c>
      <c r="F12" s="869">
        <v>1456</v>
      </c>
      <c r="G12" s="869">
        <v>1456</v>
      </c>
      <c r="H12" s="869">
        <v>1456</v>
      </c>
      <c r="I12" s="1084"/>
      <c r="J12" s="25"/>
      <c r="K12" s="39"/>
      <c r="L12" s="39"/>
      <c r="M12" s="38"/>
      <c r="N12" s="1073"/>
      <c r="O12" s="438"/>
      <c r="P12" s="439"/>
      <c r="Q12" s="439"/>
      <c r="R12" s="439"/>
      <c r="S12" s="439"/>
      <c r="T12" s="439"/>
    </row>
    <row r="13" spans="1:20">
      <c r="A13" s="23"/>
      <c r="B13" s="1178" t="s">
        <v>721</v>
      </c>
      <c r="C13" s="23"/>
      <c r="D13" s="23"/>
      <c r="E13" s="23"/>
      <c r="F13" s="23"/>
      <c r="G13" s="23"/>
      <c r="H13" s="23"/>
      <c r="I13" s="23"/>
      <c r="J13" s="25"/>
      <c r="K13" s="39"/>
      <c r="L13" s="39"/>
      <c r="M13" s="38"/>
      <c r="N13" s="38"/>
    </row>
    <row r="14" spans="1:20">
      <c r="A14" s="23"/>
      <c r="B14" s="23"/>
      <c r="C14" s="23"/>
      <c r="D14" s="23"/>
      <c r="E14" s="23"/>
      <c r="F14" s="23"/>
      <c r="G14" s="23"/>
      <c r="H14" s="23"/>
      <c r="I14" s="23"/>
      <c r="J14" s="25"/>
      <c r="K14" s="39"/>
      <c r="L14" s="39"/>
      <c r="M14" s="38"/>
      <c r="N14" s="38"/>
    </row>
    <row r="15" spans="1:20">
      <c r="A15" s="23"/>
      <c r="B15" s="250" t="str">
        <f>B2</f>
        <v>Velkoobchodní ceny CETIN za širokopásmový přístup k síti (referenční nabídka MMO)</v>
      </c>
      <c r="D15" s="23"/>
      <c r="E15" s="23"/>
      <c r="F15" s="23"/>
      <c r="G15" s="23"/>
      <c r="H15" s="23"/>
      <c r="I15" s="23"/>
      <c r="J15" s="23"/>
      <c r="K15" s="39"/>
      <c r="L15" s="39"/>
      <c r="M15" s="38"/>
      <c r="N15" s="38"/>
    </row>
    <row r="16" spans="1:20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39"/>
      <c r="L16" s="39"/>
      <c r="M16" s="38"/>
      <c r="N16" s="38"/>
    </row>
    <row r="17" spans="10:13" ht="15.75" customHeight="1">
      <c r="J17" s="1021">
        <v>2025</v>
      </c>
      <c r="K17" s="888"/>
      <c r="L17" s="888" t="s">
        <v>21</v>
      </c>
      <c r="M17" s="888" t="s">
        <v>4</v>
      </c>
    </row>
    <row r="18" spans="10:13" ht="18" customHeight="1">
      <c r="J18" s="1021"/>
      <c r="K18" s="1074" t="s">
        <v>434</v>
      </c>
      <c r="L18" s="1075">
        <v>2830</v>
      </c>
      <c r="M18" s="1076" t="s">
        <v>636</v>
      </c>
    </row>
    <row r="19" spans="10:13" ht="11.25" customHeight="1">
      <c r="J19" s="1021"/>
      <c r="K19" s="1032"/>
      <c r="L19" s="1075"/>
      <c r="M19" s="1076"/>
    </row>
    <row r="20" spans="10:13" ht="15.75" customHeight="1">
      <c r="J20" s="1021"/>
      <c r="K20" s="1042" t="s">
        <v>435</v>
      </c>
      <c r="L20" s="1075">
        <v>204</v>
      </c>
      <c r="M20" s="1076" t="s">
        <v>637</v>
      </c>
    </row>
    <row r="21" spans="10:13" ht="18" customHeight="1">
      <c r="J21" s="1021"/>
      <c r="K21" s="1042"/>
      <c r="L21" s="1075"/>
      <c r="M21" s="1076"/>
    </row>
    <row r="23" spans="10:13" ht="16.5">
      <c r="J23" s="1039"/>
      <c r="K23" s="849"/>
      <c r="L23" s="850"/>
      <c r="M23" s="851"/>
    </row>
    <row r="24" spans="10:13" ht="15.75" customHeight="1">
      <c r="J24" s="1039"/>
      <c r="K24" s="1077"/>
      <c r="L24" s="850"/>
      <c r="M24" s="1079"/>
    </row>
    <row r="25" spans="10:13" ht="15.75" customHeight="1">
      <c r="J25" s="1039"/>
      <c r="K25" s="1078"/>
      <c r="L25" s="850"/>
      <c r="M25" s="1079"/>
    </row>
    <row r="26" spans="10:13" ht="19.5">
      <c r="J26" s="1039"/>
      <c r="K26" s="852"/>
      <c r="L26" s="853"/>
      <c r="M26" s="854"/>
    </row>
  </sheetData>
  <mergeCells count="16">
    <mergeCell ref="J23:J26"/>
    <mergeCell ref="K24:K25"/>
    <mergeCell ref="M24:M25"/>
    <mergeCell ref="B5:B8"/>
    <mergeCell ref="B9:B12"/>
    <mergeCell ref="I5:I8"/>
    <mergeCell ref="I9:I12"/>
    <mergeCell ref="N5:N8"/>
    <mergeCell ref="N9:N12"/>
    <mergeCell ref="J17:J21"/>
    <mergeCell ref="K18:K19"/>
    <mergeCell ref="K20:K21"/>
    <mergeCell ref="L18:L19"/>
    <mergeCell ref="M18:M19"/>
    <mergeCell ref="L20:L21"/>
    <mergeCell ref="M20:M2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11E9-EE27-4F1D-88CC-0658848BD908}">
  <dimension ref="A2:U45"/>
  <sheetViews>
    <sheetView showGridLines="0" zoomScaleNormal="100" workbookViewId="0">
      <selection activeCell="J21" sqref="J21"/>
    </sheetView>
  </sheetViews>
  <sheetFormatPr defaultColWidth="10.28515625" defaultRowHeight="15.75"/>
  <cols>
    <col min="1" max="1" width="10.28515625" style="40"/>
    <col min="2" max="2" width="14.7109375" style="40" customWidth="1"/>
    <col min="3" max="3" width="16.7109375" style="31" customWidth="1"/>
    <col min="4" max="8" width="11.7109375" style="31" customWidth="1"/>
    <col min="9" max="9" width="11.85546875" style="31" customWidth="1"/>
    <col min="10" max="10" width="28.28515625" style="31" customWidth="1"/>
    <col min="11" max="11" width="29.5703125" style="31" customWidth="1"/>
    <col min="12" max="12" width="13.5703125" style="31" customWidth="1"/>
    <col min="13" max="17" width="10.28515625" style="31" customWidth="1"/>
    <col min="18" max="18" width="10.28515625" style="40" customWidth="1"/>
    <col min="19" max="16384" width="10.28515625" style="40"/>
  </cols>
  <sheetData>
    <row r="2" spans="2:21">
      <c r="B2" s="291" t="s">
        <v>680</v>
      </c>
      <c r="K2" s="291" t="s">
        <v>681</v>
      </c>
      <c r="L2" s="291"/>
    </row>
    <row r="3" spans="2:21" ht="16.5" thickBot="1">
      <c r="B3" s="831"/>
      <c r="C3" s="380"/>
      <c r="D3" s="380"/>
      <c r="E3" s="380"/>
      <c r="F3" s="380"/>
      <c r="G3" s="380"/>
      <c r="H3" s="380"/>
      <c r="K3" s="614"/>
      <c r="L3" s="614"/>
      <c r="M3" s="614"/>
      <c r="N3" s="614"/>
      <c r="O3" s="614"/>
      <c r="P3" s="614"/>
      <c r="Q3" s="614"/>
      <c r="R3" s="24"/>
      <c r="S3" s="24"/>
      <c r="T3" s="24"/>
      <c r="U3" s="24"/>
    </row>
    <row r="4" spans="2:21">
      <c r="B4" s="830"/>
      <c r="C4" s="624" t="s">
        <v>195</v>
      </c>
      <c r="D4" s="622">
        <v>2021</v>
      </c>
      <c r="E4" s="622">
        <v>2022</v>
      </c>
      <c r="F4" s="622">
        <v>2023</v>
      </c>
      <c r="G4" s="622">
        <v>2024</v>
      </c>
      <c r="H4" s="379">
        <v>2025</v>
      </c>
      <c r="I4" s="32"/>
      <c r="J4" s="32"/>
      <c r="K4" s="624" t="s">
        <v>195</v>
      </c>
      <c r="L4" s="797"/>
      <c r="M4" s="622">
        <v>2021</v>
      </c>
      <c r="N4" s="622">
        <v>2022</v>
      </c>
      <c r="O4" s="622">
        <v>2023</v>
      </c>
      <c r="P4" s="622">
        <v>2024</v>
      </c>
      <c r="Q4" s="622">
        <v>2025</v>
      </c>
      <c r="R4" s="41"/>
      <c r="S4" s="24"/>
      <c r="T4" s="24"/>
      <c r="U4" s="24"/>
    </row>
    <row r="5" spans="2:21" ht="31.5" customHeight="1">
      <c r="B5" s="1080" t="s">
        <v>514</v>
      </c>
      <c r="C5" s="623" t="s">
        <v>100</v>
      </c>
      <c r="D5" s="829">
        <v>4000</v>
      </c>
      <c r="E5" s="829">
        <v>5000</v>
      </c>
      <c r="F5" s="829">
        <v>5000</v>
      </c>
      <c r="G5" s="829">
        <v>5000</v>
      </c>
      <c r="H5" s="829">
        <v>5000</v>
      </c>
      <c r="I5" s="32"/>
      <c r="J5" s="32"/>
      <c r="K5" s="628" t="s">
        <v>534</v>
      </c>
      <c r="L5" s="628" t="s">
        <v>533</v>
      </c>
      <c r="M5" s="629">
        <v>5400</v>
      </c>
      <c r="N5" s="629">
        <v>5400</v>
      </c>
      <c r="O5" s="629">
        <v>5400</v>
      </c>
      <c r="P5" s="629">
        <v>5400</v>
      </c>
      <c r="Q5" s="629">
        <v>5400</v>
      </c>
      <c r="R5" s="42"/>
      <c r="S5" s="24"/>
      <c r="T5" s="24"/>
      <c r="U5" s="24"/>
    </row>
    <row r="6" spans="2:21" ht="24.95" customHeight="1">
      <c r="B6" s="1080"/>
      <c r="C6" s="623" t="s">
        <v>101</v>
      </c>
      <c r="D6" s="829">
        <v>10000</v>
      </c>
      <c r="E6" s="829">
        <v>10000</v>
      </c>
      <c r="F6" s="829">
        <v>10000</v>
      </c>
      <c r="G6" s="829">
        <v>10000</v>
      </c>
      <c r="H6" s="829">
        <v>10000</v>
      </c>
      <c r="I6" s="32"/>
      <c r="J6" s="32"/>
      <c r="K6" s="1084" t="s">
        <v>535</v>
      </c>
      <c r="L6" s="834" t="s">
        <v>533</v>
      </c>
      <c r="M6" s="835">
        <v>4200</v>
      </c>
      <c r="N6" s="835">
        <v>4200</v>
      </c>
      <c r="O6" s="835">
        <v>4200</v>
      </c>
      <c r="P6" s="835">
        <v>4200</v>
      </c>
      <c r="Q6" s="835">
        <v>4200</v>
      </c>
      <c r="R6" s="42"/>
      <c r="S6" s="24"/>
      <c r="T6" s="24"/>
      <c r="U6" s="24"/>
    </row>
    <row r="7" spans="2:21" ht="24.95" customHeight="1" thickBot="1">
      <c r="B7" s="1080"/>
      <c r="C7" s="626" t="s">
        <v>39</v>
      </c>
      <c r="D7" s="829">
        <v>16000</v>
      </c>
      <c r="E7" s="829">
        <v>16000</v>
      </c>
      <c r="F7" s="829">
        <v>16000</v>
      </c>
      <c r="G7" s="829">
        <v>16000</v>
      </c>
      <c r="H7" s="829">
        <v>16000</v>
      </c>
      <c r="I7" s="32"/>
      <c r="J7" s="32"/>
      <c r="K7" s="1088"/>
      <c r="L7" s="832"/>
      <c r="M7" s="833"/>
      <c r="N7" s="833"/>
      <c r="O7" s="833"/>
      <c r="P7" s="833"/>
      <c r="Q7" s="833"/>
      <c r="R7" s="42"/>
      <c r="S7" s="24"/>
      <c r="T7" s="24"/>
      <c r="U7" s="24"/>
    </row>
    <row r="8" spans="2:21" ht="24.95" customHeight="1">
      <c r="B8" s="1081"/>
      <c r="C8" s="773" t="s">
        <v>38</v>
      </c>
      <c r="D8" s="828">
        <v>26000</v>
      </c>
      <c r="E8" s="828">
        <v>26000</v>
      </c>
      <c r="F8" s="828">
        <v>26000</v>
      </c>
      <c r="G8" s="828">
        <v>26000</v>
      </c>
      <c r="H8" s="828">
        <v>26000</v>
      </c>
      <c r="I8" s="32"/>
      <c r="J8" s="32"/>
      <c r="K8" s="1178" t="s">
        <v>721</v>
      </c>
      <c r="L8" s="628"/>
      <c r="M8" s="629"/>
      <c r="N8" s="629"/>
      <c r="O8" s="629"/>
      <c r="P8" s="629"/>
      <c r="Q8" s="629"/>
      <c r="R8" s="42"/>
      <c r="S8" s="24"/>
      <c r="T8" s="24"/>
      <c r="U8" s="24"/>
    </row>
    <row r="9" spans="2:21" ht="24.95" customHeight="1">
      <c r="B9" s="1082" t="s">
        <v>513</v>
      </c>
      <c r="C9" s="870" t="s">
        <v>100</v>
      </c>
      <c r="D9" s="871">
        <v>550</v>
      </c>
      <c r="E9" s="871">
        <v>550</v>
      </c>
      <c r="F9" s="871">
        <v>550</v>
      </c>
      <c r="G9" s="871">
        <v>550</v>
      </c>
      <c r="H9" s="871">
        <v>550</v>
      </c>
      <c r="I9" s="32"/>
      <c r="J9" s="32"/>
      <c r="K9" s="619"/>
      <c r="L9" s="619"/>
      <c r="M9" s="620"/>
      <c r="N9" s="620"/>
      <c r="O9" s="620"/>
      <c r="P9" s="620"/>
      <c r="Q9" s="620"/>
      <c r="R9" s="42"/>
      <c r="S9" s="24"/>
      <c r="T9" s="24"/>
      <c r="U9" s="24"/>
    </row>
    <row r="10" spans="2:21" ht="24.95" customHeight="1">
      <c r="B10" s="1080"/>
      <c r="C10" s="626" t="s">
        <v>101</v>
      </c>
      <c r="D10" s="829">
        <v>1850</v>
      </c>
      <c r="E10" s="829">
        <v>1850</v>
      </c>
      <c r="F10" s="829">
        <v>1850</v>
      </c>
      <c r="G10" s="829">
        <v>1850</v>
      </c>
      <c r="H10" s="829">
        <v>1850</v>
      </c>
      <c r="I10" s="32"/>
      <c r="J10" s="32"/>
      <c r="K10" s="250" t="str">
        <f>K2</f>
        <v>Vývoj cen za službu koncových pronajatých okruhů dle vybraných rychlostí (Carrier TDM Access)</v>
      </c>
      <c r="L10" s="40"/>
      <c r="M10" s="32"/>
      <c r="N10" s="32"/>
      <c r="O10" s="32"/>
      <c r="P10" s="32"/>
      <c r="Q10" s="32"/>
      <c r="R10" s="24"/>
      <c r="S10" s="24"/>
      <c r="T10" s="24"/>
      <c r="U10" s="24"/>
    </row>
    <row r="11" spans="2:21" ht="24.95" customHeight="1">
      <c r="B11" s="1080"/>
      <c r="C11" s="626" t="s">
        <v>39</v>
      </c>
      <c r="D11" s="829">
        <v>3180</v>
      </c>
      <c r="E11" s="829">
        <v>3180</v>
      </c>
      <c r="F11" s="829">
        <v>3180</v>
      </c>
      <c r="G11" s="829">
        <v>3180</v>
      </c>
      <c r="H11" s="829">
        <v>3180</v>
      </c>
      <c r="I11" s="32"/>
      <c r="J11" s="32"/>
      <c r="K11" s="32"/>
      <c r="L11" s="32"/>
      <c r="M11" s="20"/>
      <c r="N11" s="32"/>
      <c r="O11" s="32"/>
      <c r="P11" s="32"/>
      <c r="Q11" s="32"/>
      <c r="R11" s="24"/>
      <c r="S11" s="24"/>
      <c r="T11" s="24"/>
      <c r="U11" s="24"/>
    </row>
    <row r="12" spans="2:21" ht="24.95" customHeight="1" thickBot="1">
      <c r="B12" s="1083"/>
      <c r="C12" s="872" t="s">
        <v>38</v>
      </c>
      <c r="D12" s="873" t="s">
        <v>102</v>
      </c>
      <c r="E12" s="873" t="s">
        <v>102</v>
      </c>
      <c r="F12" s="873" t="s">
        <v>102</v>
      </c>
      <c r="G12" s="873" t="s">
        <v>102</v>
      </c>
      <c r="H12" s="868" t="s">
        <v>102</v>
      </c>
      <c r="I12" s="32"/>
      <c r="J12" s="32"/>
      <c r="K12" s="40"/>
      <c r="L12" s="40"/>
      <c r="M12" s="32"/>
      <c r="N12" s="32"/>
      <c r="O12" s="32"/>
      <c r="P12" s="625"/>
      <c r="Q12" s="32"/>
      <c r="R12" s="24"/>
      <c r="S12" s="276"/>
      <c r="T12" s="24"/>
      <c r="U12" s="24"/>
    </row>
    <row r="13" spans="2:21">
      <c r="B13" s="1178" t="s">
        <v>721</v>
      </c>
      <c r="C13" s="32"/>
      <c r="D13" s="43"/>
      <c r="E13" s="43"/>
      <c r="F13" s="43"/>
      <c r="G13" s="43"/>
      <c r="H13" s="43"/>
      <c r="I13" s="32"/>
      <c r="J13" s="32"/>
      <c r="K13" s="32"/>
      <c r="L13" s="32"/>
    </row>
    <row r="14" spans="2:21">
      <c r="C14" s="32"/>
      <c r="D14" s="43"/>
      <c r="E14" s="43"/>
      <c r="F14" s="43"/>
      <c r="G14" s="43"/>
      <c r="H14" s="43"/>
      <c r="I14" s="32"/>
      <c r="J14" s="32"/>
      <c r="K14" s="32"/>
      <c r="L14" s="32"/>
    </row>
    <row r="15" spans="2:21">
      <c r="B15" s="250" t="str">
        <f>B2</f>
        <v>Vývoj cen za službu koncových pronajatých okruhů dle vybraných rychlostí (Carrier Ethernet Access)</v>
      </c>
      <c r="C15" s="40"/>
      <c r="K15" s="40"/>
      <c r="L15" s="250"/>
    </row>
    <row r="16" spans="2:21" ht="31.5" customHeight="1"/>
    <row r="17" spans="4:8">
      <c r="D17" s="1087"/>
      <c r="E17" s="1087"/>
      <c r="F17" s="1087"/>
      <c r="G17" s="1087"/>
      <c r="H17" s="1087"/>
    </row>
    <row r="18" spans="4:8">
      <c r="D18" s="44"/>
      <c r="E18" s="44"/>
      <c r="F18" s="44"/>
      <c r="G18" s="44"/>
      <c r="H18" s="44"/>
    </row>
    <row r="19" spans="4:8">
      <c r="D19" s="45"/>
      <c r="E19" s="45"/>
      <c r="F19" s="45"/>
      <c r="G19" s="45"/>
      <c r="H19" s="45"/>
    </row>
    <row r="20" spans="4:8">
      <c r="D20" s="45"/>
      <c r="E20" s="45"/>
      <c r="F20" s="45"/>
      <c r="G20" s="45"/>
      <c r="H20" s="45"/>
    </row>
    <row r="21" spans="4:8">
      <c r="D21" s="45"/>
      <c r="E21" s="45"/>
      <c r="F21" s="45"/>
      <c r="G21" s="45"/>
      <c r="H21" s="45"/>
    </row>
    <row r="22" spans="4:8">
      <c r="D22" s="45"/>
      <c r="E22" s="45"/>
      <c r="F22" s="45"/>
      <c r="G22" s="45"/>
      <c r="H22" s="45"/>
    </row>
    <row r="24" spans="4:8" ht="31.5" customHeight="1">
      <c r="D24" s="1087"/>
      <c r="E24" s="1087"/>
      <c r="F24" s="1087"/>
      <c r="G24" s="1087"/>
      <c r="H24" s="1087"/>
    </row>
    <row r="25" spans="4:8">
      <c r="D25" s="46"/>
      <c r="E25" s="46"/>
      <c r="F25" s="46"/>
      <c r="G25" s="46"/>
      <c r="H25" s="46"/>
    </row>
    <row r="26" spans="4:8">
      <c r="D26" s="45"/>
      <c r="E26" s="45"/>
      <c r="F26" s="45"/>
      <c r="G26" s="45"/>
      <c r="H26" s="45"/>
    </row>
    <row r="27" spans="4:8">
      <c r="D27" s="45"/>
      <c r="E27" s="45"/>
      <c r="F27" s="45"/>
      <c r="G27" s="45"/>
      <c r="H27" s="45"/>
    </row>
    <row r="28" spans="4:8">
      <c r="D28" s="45"/>
      <c r="E28" s="45"/>
      <c r="F28" s="45"/>
      <c r="G28" s="45"/>
      <c r="H28" s="45"/>
    </row>
    <row r="29" spans="4:8">
      <c r="D29" s="47"/>
      <c r="E29" s="47"/>
      <c r="F29" s="47"/>
      <c r="G29" s="47"/>
      <c r="H29" s="48"/>
    </row>
    <row r="33" spans="1:17">
      <c r="A33" s="441"/>
      <c r="B33" s="441"/>
      <c r="C33" s="435"/>
      <c r="D33" s="442"/>
      <c r="E33" s="442"/>
      <c r="F33" s="442"/>
      <c r="G33" s="442"/>
      <c r="H33" s="442"/>
      <c r="I33" s="441"/>
      <c r="J33" s="441"/>
      <c r="K33" s="435"/>
      <c r="L33" s="435"/>
      <c r="M33" s="442"/>
      <c r="N33" s="442"/>
      <c r="O33" s="442"/>
      <c r="P33" s="442"/>
      <c r="Q33" s="442"/>
    </row>
    <row r="34" spans="1:17">
      <c r="C34" s="1085"/>
      <c r="D34" s="443"/>
      <c r="E34" s="443"/>
      <c r="F34" s="443"/>
      <c r="G34" s="443"/>
      <c r="H34" s="443"/>
      <c r="K34" s="1086"/>
      <c r="L34" s="783"/>
      <c r="M34" s="205"/>
      <c r="N34" s="205"/>
      <c r="O34" s="205"/>
      <c r="P34" s="205"/>
      <c r="Q34" s="205"/>
    </row>
    <row r="35" spans="1:17">
      <c r="C35" s="1085"/>
      <c r="D35" s="443"/>
      <c r="E35" s="443"/>
      <c r="F35" s="443"/>
      <c r="G35" s="443"/>
      <c r="H35" s="443"/>
      <c r="K35" s="1086"/>
      <c r="L35" s="783"/>
      <c r="M35" s="205"/>
      <c r="N35" s="205"/>
      <c r="O35" s="205"/>
      <c r="P35" s="205"/>
      <c r="Q35" s="205"/>
    </row>
    <row r="36" spans="1:17">
      <c r="C36" s="1085"/>
      <c r="D36" s="443"/>
      <c r="E36" s="443"/>
      <c r="F36" s="443"/>
      <c r="G36" s="443"/>
      <c r="H36" s="443"/>
      <c r="K36" s="1086"/>
      <c r="L36" s="783"/>
      <c r="M36" s="205"/>
      <c r="N36" s="205"/>
      <c r="O36" s="205"/>
      <c r="P36" s="205"/>
      <c r="Q36" s="205"/>
    </row>
    <row r="37" spans="1:17">
      <c r="C37" s="1085"/>
      <c r="D37" s="443"/>
      <c r="E37" s="443"/>
      <c r="F37" s="443"/>
      <c r="G37" s="443"/>
      <c r="H37" s="443"/>
      <c r="K37" s="1086"/>
      <c r="L37" s="783"/>
      <c r="M37" s="205"/>
      <c r="N37" s="205"/>
      <c r="O37" s="205"/>
      <c r="P37" s="205"/>
      <c r="Q37" s="205"/>
    </row>
    <row r="38" spans="1:17">
      <c r="C38" s="1085"/>
      <c r="D38" s="443"/>
      <c r="E38" s="443"/>
      <c r="F38" s="443"/>
      <c r="G38" s="443"/>
      <c r="H38" s="443"/>
    </row>
    <row r="39" spans="1:17">
      <c r="C39" s="1085"/>
      <c r="D39" s="443"/>
      <c r="E39" s="443"/>
      <c r="F39" s="443"/>
      <c r="G39" s="443"/>
      <c r="H39" s="443"/>
    </row>
    <row r="40" spans="1:17">
      <c r="C40" s="1085"/>
      <c r="D40" s="443"/>
      <c r="E40" s="443"/>
      <c r="F40" s="443"/>
      <c r="G40" s="443"/>
      <c r="H40" s="443"/>
    </row>
    <row r="41" spans="1:17">
      <c r="C41" s="1085"/>
      <c r="D41" s="444"/>
      <c r="E41" s="444"/>
      <c r="F41" s="445"/>
      <c r="G41" s="445"/>
      <c r="H41" s="445"/>
    </row>
    <row r="45" spans="1:17">
      <c r="D45" s="49"/>
    </row>
  </sheetData>
  <mergeCells count="9">
    <mergeCell ref="B5:B8"/>
    <mergeCell ref="B9:B12"/>
    <mergeCell ref="C38:C41"/>
    <mergeCell ref="K34:K35"/>
    <mergeCell ref="K36:K37"/>
    <mergeCell ref="D24:H24"/>
    <mergeCell ref="D17:H17"/>
    <mergeCell ref="C34:C37"/>
    <mergeCell ref="K6:K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AE44-F300-433A-BA56-A91A6C182DA3}">
  <sheetPr>
    <pageSetUpPr fitToPage="1"/>
  </sheetPr>
  <dimension ref="B2:N22"/>
  <sheetViews>
    <sheetView showGridLines="0" workbookViewId="0">
      <selection activeCell="K6" sqref="K6"/>
    </sheetView>
  </sheetViews>
  <sheetFormatPr defaultColWidth="10.28515625" defaultRowHeight="15"/>
  <cols>
    <col min="1" max="1" width="10.28515625" style="83"/>
    <col min="2" max="2" width="20.7109375" style="83" customWidth="1"/>
    <col min="3" max="7" width="10.42578125" style="83" customWidth="1"/>
    <col min="8" max="9" width="3" style="83" customWidth="1"/>
    <col min="10" max="10" width="7.7109375" style="83" customWidth="1"/>
    <col min="11" max="11" width="35.28515625" style="83" customWidth="1"/>
    <col min="12" max="14" width="13.7109375" style="83" customWidth="1"/>
    <col min="15" max="16384" width="10.28515625" style="83"/>
  </cols>
  <sheetData>
    <row r="2" spans="2:14" ht="15.75">
      <c r="B2" s="446" t="s">
        <v>581</v>
      </c>
      <c r="C2" s="447"/>
      <c r="D2" s="447"/>
      <c r="E2" s="448"/>
      <c r="F2" s="447"/>
      <c r="G2" s="447"/>
    </row>
    <row r="3" spans="2:14" ht="16.5" thickBot="1">
      <c r="B3" s="636"/>
      <c r="C3" s="637"/>
      <c r="D3" s="637"/>
      <c r="E3" s="638"/>
      <c r="F3" s="637"/>
      <c r="G3" s="637"/>
    </row>
    <row r="4" spans="2:14">
      <c r="B4" s="639"/>
      <c r="C4" s="640">
        <v>2021</v>
      </c>
      <c r="D4" s="640">
        <v>2022</v>
      </c>
      <c r="E4" s="640">
        <v>2023</v>
      </c>
      <c r="F4" s="640">
        <v>2024</v>
      </c>
      <c r="G4" s="640">
        <v>2025</v>
      </c>
      <c r="H4" s="85"/>
      <c r="I4" s="85"/>
    </row>
    <row r="5" spans="2:14">
      <c r="B5" s="634" t="s">
        <v>724</v>
      </c>
      <c r="C5" s="635">
        <v>0.37994505160938569</v>
      </c>
      <c r="D5" s="635">
        <v>0.3158722391009271</v>
      </c>
      <c r="E5" s="635">
        <v>0.33455352832070551</v>
      </c>
      <c r="F5" s="635">
        <v>0.38880003455778067</v>
      </c>
      <c r="G5" s="635">
        <v>0.38316389215327407</v>
      </c>
      <c r="H5" s="86"/>
      <c r="I5" s="86"/>
    </row>
    <row r="6" spans="2:14">
      <c r="B6" s="634" t="s">
        <v>723</v>
      </c>
      <c r="C6" s="479">
        <v>0.35845910631730599</v>
      </c>
      <c r="D6" s="479">
        <v>0.33344823953342501</v>
      </c>
      <c r="E6" s="479">
        <v>0.30913778918701851</v>
      </c>
      <c r="F6" s="635">
        <v>0.42245876425080559</v>
      </c>
      <c r="G6" s="635">
        <v>0.45636175257575623</v>
      </c>
      <c r="H6" s="86"/>
      <c r="I6" s="86"/>
    </row>
    <row r="7" spans="2:14" ht="15.75" thickBot="1">
      <c r="B7" s="774" t="s">
        <v>675</v>
      </c>
      <c r="C7" s="863">
        <v>80.023884036731303</v>
      </c>
      <c r="D7" s="863">
        <v>57.129517666529402</v>
      </c>
      <c r="E7" s="863">
        <v>40.152286103675394</v>
      </c>
      <c r="F7" s="863">
        <v>22.485747421078599</v>
      </c>
      <c r="G7" s="863">
        <v>16.9245055448377</v>
      </c>
      <c r="H7" s="124"/>
      <c r="I7" s="124"/>
      <c r="J7" s="864"/>
    </row>
    <row r="8" spans="2:14">
      <c r="B8" s="1089" t="s">
        <v>722</v>
      </c>
      <c r="C8" s="1089"/>
      <c r="D8" s="1089"/>
      <c r="E8" s="1089"/>
      <c r="F8" s="1089"/>
      <c r="G8" s="447"/>
    </row>
    <row r="9" spans="2:14">
      <c r="G9" s="217"/>
    </row>
    <row r="10" spans="2:14">
      <c r="B10" s="478" t="str">
        <f>B2</f>
        <v>Průměrná velkoobchodní cena za jednotlivé mobilní služby v ČR (všichni operátoři)</v>
      </c>
    </row>
    <row r="11" spans="2:14">
      <c r="B11" s="478"/>
    </row>
    <row r="12" spans="2:14" ht="15.75" customHeight="1">
      <c r="J12" s="1021">
        <v>2025</v>
      </c>
      <c r="K12" s="888"/>
      <c r="L12" s="889" t="s">
        <v>199</v>
      </c>
      <c r="M12" s="888" t="s">
        <v>200</v>
      </c>
      <c r="N12" s="888" t="s">
        <v>582</v>
      </c>
    </row>
    <row r="13" spans="2:14" ht="15.75" customHeight="1">
      <c r="J13" s="1021"/>
      <c r="K13" s="1092" t="s">
        <v>664</v>
      </c>
      <c r="L13" s="1090">
        <f>G5</f>
        <v>0.38316389215327407</v>
      </c>
      <c r="M13" s="1090">
        <f>G6</f>
        <v>0.45636175257575623</v>
      </c>
      <c r="N13" s="1090">
        <f>G7</f>
        <v>16.9245055448377</v>
      </c>
    </row>
    <row r="14" spans="2:14" ht="15.75" customHeight="1">
      <c r="J14" s="1021"/>
      <c r="K14" s="1092"/>
      <c r="L14" s="1090"/>
      <c r="M14" s="1090"/>
      <c r="N14" s="1090"/>
    </row>
    <row r="15" spans="2:14" ht="15.75" customHeight="1">
      <c r="J15" s="1021"/>
      <c r="K15" s="1092"/>
      <c r="L15" s="1090"/>
      <c r="M15" s="1090"/>
      <c r="N15" s="1090"/>
    </row>
    <row r="16" spans="2:14" ht="20.25" customHeight="1">
      <c r="B16" s="451"/>
      <c r="C16" s="451"/>
      <c r="D16" s="451"/>
      <c r="E16" s="451"/>
      <c r="F16" s="451"/>
      <c r="G16" s="451"/>
      <c r="J16" s="1021"/>
      <c r="K16" s="954" t="s">
        <v>4</v>
      </c>
      <c r="L16" s="938" t="s">
        <v>635</v>
      </c>
      <c r="M16" s="938" t="s">
        <v>634</v>
      </c>
      <c r="N16" s="938" t="s">
        <v>633</v>
      </c>
    </row>
    <row r="17" spans="2:11" ht="15.75">
      <c r="B17" s="452"/>
      <c r="C17" s="451"/>
      <c r="D17" s="451"/>
      <c r="E17" s="453"/>
      <c r="F17" s="451"/>
      <c r="G17" s="451"/>
    </row>
    <row r="18" spans="2:11" ht="15.75">
      <c r="B18" s="148"/>
      <c r="C18" s="454"/>
      <c r="D18" s="454"/>
      <c r="E18" s="454"/>
      <c r="F18" s="454"/>
      <c r="G18" s="454"/>
      <c r="K18" s="179"/>
    </row>
    <row r="19" spans="2:11" ht="15.75">
      <c r="B19" s="455"/>
      <c r="C19" s="456"/>
      <c r="D19" s="456"/>
      <c r="E19" s="456"/>
      <c r="F19" s="456"/>
      <c r="G19" s="456"/>
      <c r="K19" s="179"/>
    </row>
    <row r="20" spans="2:11">
      <c r="B20" s="455"/>
      <c r="C20" s="457"/>
      <c r="D20" s="457"/>
      <c r="E20" s="457"/>
      <c r="F20" s="457"/>
      <c r="G20" s="456"/>
    </row>
    <row r="21" spans="2:11">
      <c r="B21" s="455"/>
      <c r="C21" s="458"/>
      <c r="D21" s="458"/>
      <c r="E21" s="458"/>
      <c r="F21" s="458"/>
      <c r="G21" s="458"/>
    </row>
    <row r="22" spans="2:11">
      <c r="B22" s="1091"/>
      <c r="C22" s="1091"/>
      <c r="D22" s="1091"/>
      <c r="E22" s="1091"/>
      <c r="F22" s="1091"/>
      <c r="G22" s="451"/>
    </row>
  </sheetData>
  <mergeCells count="7">
    <mergeCell ref="B8:F8"/>
    <mergeCell ref="N13:N15"/>
    <mergeCell ref="B22:F22"/>
    <mergeCell ref="J12:J16"/>
    <mergeCell ref="K13:K15"/>
    <mergeCell ref="L13:L15"/>
    <mergeCell ref="M13:M15"/>
  </mergeCells>
  <pageMargins left="0.51181102362204722" right="0.31496062992125984" top="0.59055118110236227" bottom="0.59055118110236227" header="0.31496062992125984" footer="0.31496062992125984"/>
  <pageSetup paperSize="9" scale="94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DF3A-EA63-4D35-A04D-2243A63AEEE3}">
  <dimension ref="A1:L80"/>
  <sheetViews>
    <sheetView showGridLines="0" topLeftCell="A24" workbookViewId="0">
      <selection activeCell="F29" sqref="F29"/>
    </sheetView>
  </sheetViews>
  <sheetFormatPr defaultRowHeight="15.75"/>
  <cols>
    <col min="1" max="1" width="13.5703125" style="26" customWidth="1"/>
    <col min="2" max="2" width="9.140625" style="26"/>
    <col min="3" max="7" width="10.140625" style="26" customWidth="1"/>
    <col min="8" max="16384" width="9.140625" style="26"/>
  </cols>
  <sheetData>
    <row r="1" spans="1:12">
      <c r="C1" s="138"/>
      <c r="D1" s="138"/>
      <c r="E1" s="138"/>
      <c r="F1" s="138"/>
      <c r="G1" s="139"/>
    </row>
    <row r="2" spans="1:12">
      <c r="B2" s="383" t="s">
        <v>583</v>
      </c>
      <c r="C2" s="275"/>
      <c r="D2" s="275"/>
      <c r="E2" s="275"/>
      <c r="F2" s="275"/>
      <c r="G2" s="275"/>
      <c r="H2" s="275"/>
      <c r="I2" s="275"/>
      <c r="J2" s="275"/>
      <c r="L2" s="560" t="str">
        <f>B2</f>
        <v>Vývoj průměrné malo/velkoobchodní ceny za skutečně provolanou minutu - trh celkem</v>
      </c>
    </row>
    <row r="3" spans="1:12" ht="16.5" thickBot="1">
      <c r="A3" s="275"/>
      <c r="B3" s="643"/>
      <c r="C3" s="644"/>
      <c r="D3" s="644"/>
      <c r="E3" s="644"/>
      <c r="F3" s="644"/>
      <c r="G3" s="644"/>
      <c r="H3" s="275"/>
      <c r="I3" s="275"/>
      <c r="J3" s="275"/>
    </row>
    <row r="4" spans="1:12">
      <c r="A4" s="461"/>
      <c r="B4" s="645"/>
      <c r="C4" s="646">
        <v>2021</v>
      </c>
      <c r="D4" s="646">
        <v>2022</v>
      </c>
      <c r="E4" s="646">
        <v>2023</v>
      </c>
      <c r="F4" s="646">
        <v>2024</v>
      </c>
      <c r="G4" s="647">
        <v>2025</v>
      </c>
      <c r="H4" s="275"/>
      <c r="I4" s="275"/>
      <c r="J4" s="275"/>
    </row>
    <row r="5" spans="1:12">
      <c r="A5" s="461"/>
      <c r="B5" s="641" t="s">
        <v>201</v>
      </c>
      <c r="C5" s="642">
        <v>0.73711765204778901</v>
      </c>
      <c r="D5" s="642">
        <v>0.73869173742208327</v>
      </c>
      <c r="E5" s="642">
        <v>0.71900582313105355</v>
      </c>
      <c r="F5" s="642">
        <v>0.69545745607306808</v>
      </c>
      <c r="G5" s="642">
        <v>0.71495591477815812</v>
      </c>
      <c r="H5" s="275"/>
      <c r="I5" s="275"/>
      <c r="J5" s="275"/>
    </row>
    <row r="6" spans="1:12" ht="16.5" thickBot="1">
      <c r="A6" s="461"/>
      <c r="B6" s="777" t="s">
        <v>202</v>
      </c>
      <c r="C6" s="776">
        <v>0.37994505160938569</v>
      </c>
      <c r="D6" s="776">
        <v>0.3158722391009271</v>
      </c>
      <c r="E6" s="776">
        <v>0.33455352832070551</v>
      </c>
      <c r="F6" s="776">
        <v>0.38880003455778067</v>
      </c>
      <c r="G6" s="776">
        <v>0.38316389215327407</v>
      </c>
      <c r="H6" s="275"/>
      <c r="I6" s="275"/>
      <c r="J6" s="275"/>
    </row>
    <row r="7" spans="1:12">
      <c r="A7" s="141"/>
      <c r="B7" s="1180" t="s">
        <v>725</v>
      </c>
      <c r="C7" s="140"/>
      <c r="D7" s="140"/>
      <c r="E7" s="140"/>
      <c r="F7" s="140"/>
      <c r="G7" s="140"/>
    </row>
    <row r="8" spans="1:12">
      <c r="A8" s="141"/>
      <c r="B8" s="66"/>
    </row>
    <row r="9" spans="1:12">
      <c r="A9" s="273"/>
      <c r="B9" s="179"/>
      <c r="C9" s="189"/>
      <c r="D9" s="189"/>
      <c r="E9" s="189"/>
      <c r="F9" s="189"/>
      <c r="G9" s="189"/>
    </row>
    <row r="10" spans="1:12">
      <c r="A10" s="58"/>
      <c r="B10" s="459"/>
      <c r="C10" s="378"/>
      <c r="D10" s="378"/>
      <c r="E10" s="378"/>
      <c r="F10" s="378"/>
      <c r="G10" s="378"/>
    </row>
    <row r="11" spans="1:12">
      <c r="A11" s="58"/>
      <c r="B11" s="459"/>
      <c r="C11" s="378"/>
      <c r="D11" s="378"/>
      <c r="E11" s="378"/>
      <c r="F11" s="378"/>
      <c r="G11" s="378"/>
    </row>
    <row r="12" spans="1:12">
      <c r="A12" s="58"/>
      <c r="B12" s="459"/>
      <c r="C12" s="378"/>
      <c r="D12" s="378"/>
      <c r="E12" s="378"/>
      <c r="F12" s="378"/>
      <c r="G12" s="378"/>
    </row>
    <row r="13" spans="1:12">
      <c r="A13" s="58"/>
      <c r="B13" s="459"/>
      <c r="C13" s="378"/>
      <c r="D13" s="378"/>
      <c r="E13" s="378"/>
      <c r="F13" s="378"/>
      <c r="G13" s="378"/>
    </row>
    <row r="14" spans="1:12">
      <c r="A14" s="58"/>
      <c r="B14" s="459"/>
      <c r="C14" s="378"/>
      <c r="D14" s="378"/>
      <c r="E14" s="378"/>
      <c r="F14" s="378"/>
      <c r="G14" s="378"/>
    </row>
    <row r="15" spans="1:12">
      <c r="A15" s="58"/>
      <c r="B15" s="459"/>
      <c r="C15" s="460"/>
      <c r="D15" s="460"/>
      <c r="E15" s="460"/>
      <c r="F15" s="460"/>
      <c r="G15" s="460"/>
    </row>
    <row r="16" spans="1:12">
      <c r="A16" s="58"/>
      <c r="B16" s="66"/>
    </row>
    <row r="17" spans="1:12">
      <c r="A17" s="58"/>
      <c r="B17" s="66"/>
    </row>
    <row r="18" spans="1:12">
      <c r="B18" s="66"/>
    </row>
    <row r="19" spans="1:12">
      <c r="B19" s="291" t="s">
        <v>584</v>
      </c>
      <c r="C19" s="274"/>
      <c r="D19" s="274"/>
      <c r="E19" s="274"/>
      <c r="F19" s="274"/>
      <c r="G19" s="274"/>
      <c r="L19" s="560" t="str">
        <f>B19</f>
        <v>Vývoj průměrné malo/velkoobchodní ceny za 1 SMS - trh celkem</v>
      </c>
    </row>
    <row r="20" spans="1:12" ht="16.5" thickBot="1">
      <c r="A20" s="274"/>
      <c r="B20" s="651"/>
      <c r="C20" s="652"/>
      <c r="D20" s="652"/>
      <c r="E20" s="652"/>
      <c r="F20" s="652"/>
      <c r="G20" s="652"/>
    </row>
    <row r="21" spans="1:12">
      <c r="A21" s="274"/>
      <c r="B21" s="649"/>
      <c r="C21" s="650">
        <v>2021</v>
      </c>
      <c r="D21" s="650">
        <v>2022</v>
      </c>
      <c r="E21" s="650">
        <v>2023</v>
      </c>
      <c r="F21" s="650">
        <v>2024</v>
      </c>
      <c r="G21" s="650">
        <v>2025</v>
      </c>
    </row>
    <row r="22" spans="1:12">
      <c r="A22" s="274"/>
      <c r="B22" s="648" t="s">
        <v>201</v>
      </c>
      <c r="C22" s="642">
        <v>0.55193453102679324</v>
      </c>
      <c r="D22" s="642">
        <v>0.58052234624106669</v>
      </c>
      <c r="E22" s="642">
        <v>0.62899396941562891</v>
      </c>
      <c r="F22" s="642">
        <v>0.69600487304918202</v>
      </c>
      <c r="G22" s="642">
        <v>0.79518541737051429</v>
      </c>
    </row>
    <row r="23" spans="1:12" ht="16.5" thickBot="1">
      <c r="A23" s="274"/>
      <c r="B23" s="775" t="s">
        <v>202</v>
      </c>
      <c r="C23" s="776">
        <v>0.35845910631730599</v>
      </c>
      <c r="D23" s="776">
        <v>0.33344823953342501</v>
      </c>
      <c r="E23" s="776">
        <v>0.30913778918701851</v>
      </c>
      <c r="F23" s="776">
        <v>0.42245876425080559</v>
      </c>
      <c r="G23" s="776">
        <v>0.45636175257575623</v>
      </c>
    </row>
    <row r="24" spans="1:12">
      <c r="A24" s="141"/>
      <c r="B24" s="1180" t="s">
        <v>717</v>
      </c>
      <c r="C24" s="140"/>
      <c r="D24" s="140"/>
      <c r="E24" s="140"/>
      <c r="F24" s="140"/>
      <c r="G24" s="140"/>
    </row>
    <row r="25" spans="1:12">
      <c r="A25" s="141"/>
      <c r="B25" s="66"/>
    </row>
    <row r="26" spans="1:12">
      <c r="A26" s="273"/>
      <c r="B26" s="179"/>
      <c r="C26" s="189"/>
      <c r="D26" s="189"/>
      <c r="E26" s="189"/>
      <c r="F26" s="189"/>
      <c r="G26" s="189"/>
    </row>
    <row r="27" spans="1:12">
      <c r="A27" s="58"/>
      <c r="B27" s="459"/>
      <c r="C27" s="378"/>
      <c r="D27" s="378"/>
      <c r="E27" s="378"/>
      <c r="F27" s="378"/>
      <c r="G27" s="378"/>
    </row>
    <row r="28" spans="1:12">
      <c r="A28" s="58"/>
      <c r="B28" s="459"/>
      <c r="C28" s="462"/>
      <c r="D28" s="460"/>
      <c r="E28" s="460"/>
      <c r="F28" s="460"/>
      <c r="G28" s="460"/>
    </row>
    <row r="29" spans="1:12">
      <c r="A29" s="58"/>
      <c r="B29" s="459"/>
      <c r="C29" s="462"/>
      <c r="D29" s="460"/>
      <c r="E29" s="460"/>
      <c r="F29" s="460"/>
      <c r="G29" s="460"/>
    </row>
    <row r="30" spans="1:12">
      <c r="A30" s="58"/>
      <c r="B30" s="459"/>
      <c r="C30" s="462"/>
      <c r="D30" s="460"/>
      <c r="E30" s="460"/>
      <c r="F30" s="460"/>
      <c r="G30" s="460"/>
    </row>
    <row r="31" spans="1:12">
      <c r="A31" s="58"/>
      <c r="B31" s="459"/>
      <c r="C31" s="462"/>
      <c r="D31" s="460"/>
      <c r="E31" s="460"/>
      <c r="F31" s="460"/>
      <c r="G31" s="460"/>
    </row>
    <row r="32" spans="1:12">
      <c r="A32" s="58"/>
      <c r="B32" s="459"/>
      <c r="C32" s="462"/>
      <c r="D32" s="460"/>
      <c r="E32" s="460"/>
      <c r="F32" s="460"/>
      <c r="G32" s="460"/>
    </row>
    <row r="33" spans="1:12">
      <c r="A33" s="58"/>
      <c r="B33" s="459"/>
      <c r="C33" s="462"/>
      <c r="D33" s="460"/>
      <c r="E33" s="460"/>
      <c r="F33" s="460"/>
      <c r="G33" s="460"/>
    </row>
    <row r="34" spans="1:12">
      <c r="A34" s="58"/>
      <c r="B34" s="66"/>
    </row>
    <row r="35" spans="1:12">
      <c r="A35" s="58"/>
      <c r="B35" s="66"/>
    </row>
    <row r="36" spans="1:12">
      <c r="B36" s="66"/>
    </row>
    <row r="37" spans="1:12">
      <c r="B37" s="291" t="s">
        <v>585</v>
      </c>
      <c r="C37" s="274"/>
      <c r="D37" s="274"/>
      <c r="E37" s="274"/>
      <c r="F37" s="274"/>
      <c r="G37" s="274"/>
      <c r="H37" s="274"/>
      <c r="I37" s="274"/>
      <c r="J37" s="274"/>
      <c r="L37" s="560" t="str">
        <f>B37</f>
        <v>Vývoj průměrné malo/velkoobchodní ceny za 1 GB dat (bez fixního LTE/5G) - trh celkem</v>
      </c>
    </row>
    <row r="38" spans="1:12" ht="16.5" thickBot="1">
      <c r="A38" s="274"/>
      <c r="B38" s="651"/>
      <c r="C38" s="652"/>
      <c r="D38" s="652"/>
      <c r="E38" s="652"/>
      <c r="F38" s="652"/>
      <c r="G38" s="652"/>
      <c r="H38" s="274"/>
      <c r="I38" s="274"/>
      <c r="J38" s="274"/>
    </row>
    <row r="39" spans="1:12">
      <c r="A39" s="274"/>
      <c r="B39" s="649"/>
      <c r="C39" s="650">
        <v>2021</v>
      </c>
      <c r="D39" s="650">
        <v>2022</v>
      </c>
      <c r="E39" s="650">
        <v>2023</v>
      </c>
      <c r="F39" s="650">
        <v>2024</v>
      </c>
      <c r="G39" s="650">
        <v>2025</v>
      </c>
      <c r="H39" s="274"/>
      <c r="I39" s="274"/>
      <c r="J39" s="274"/>
    </row>
    <row r="40" spans="1:12">
      <c r="A40" s="274"/>
      <c r="B40" s="648" t="s">
        <v>201</v>
      </c>
      <c r="C40" s="642">
        <v>32.4386871483443</v>
      </c>
      <c r="D40" s="642">
        <v>21.800004671081499</v>
      </c>
      <c r="E40" s="642">
        <v>17.199935376635601</v>
      </c>
      <c r="F40" s="642">
        <v>14.905241301212699</v>
      </c>
      <c r="G40" s="642">
        <v>12.4117440541416</v>
      </c>
      <c r="H40" s="274"/>
      <c r="I40" s="274"/>
      <c r="J40" s="274"/>
    </row>
    <row r="41" spans="1:12" ht="16.5" thickBot="1">
      <c r="A41" s="274"/>
      <c r="B41" s="775" t="s">
        <v>202</v>
      </c>
      <c r="C41" s="776">
        <v>80.023884036731303</v>
      </c>
      <c r="D41" s="776">
        <v>57.129517666529402</v>
      </c>
      <c r="E41" s="776">
        <v>40.152286103675394</v>
      </c>
      <c r="F41" s="776">
        <v>22.485747421078599</v>
      </c>
      <c r="G41" s="776">
        <v>16.9245055448377</v>
      </c>
      <c r="H41" s="274"/>
      <c r="I41" s="274"/>
      <c r="J41" s="274"/>
    </row>
    <row r="42" spans="1:12">
      <c r="A42" s="141"/>
      <c r="B42" s="1180" t="s">
        <v>718</v>
      </c>
      <c r="C42" s="140"/>
      <c r="D42" s="140"/>
      <c r="E42" s="140"/>
      <c r="F42" s="140"/>
      <c r="G42" s="140"/>
    </row>
    <row r="43" spans="1:12">
      <c r="A43" s="141"/>
      <c r="C43" s="57"/>
    </row>
    <row r="44" spans="1:12">
      <c r="A44" s="273"/>
      <c r="B44" s="179"/>
      <c r="C44" s="189"/>
      <c r="D44" s="189"/>
      <c r="E44" s="189"/>
      <c r="F44" s="189"/>
      <c r="G44" s="189"/>
    </row>
    <row r="45" spans="1:12">
      <c r="A45" s="58"/>
      <c r="B45" s="459"/>
      <c r="C45" s="388"/>
      <c r="D45" s="388"/>
      <c r="E45" s="388"/>
      <c r="F45" s="388"/>
      <c r="G45" s="388"/>
    </row>
    <row r="46" spans="1:12">
      <c r="A46" s="58"/>
      <c r="B46" s="459"/>
      <c r="C46" s="463"/>
      <c r="D46" s="463"/>
      <c r="E46" s="463"/>
      <c r="F46" s="463"/>
      <c r="G46" s="463"/>
    </row>
    <row r="47" spans="1:12">
      <c r="A47" s="58"/>
    </row>
    <row r="48" spans="1:12">
      <c r="A48" s="58"/>
    </row>
    <row r="49" spans="1:7">
      <c r="A49" s="58"/>
      <c r="B49" s="58"/>
      <c r="C49" s="58"/>
      <c r="D49" s="58"/>
      <c r="E49" s="58"/>
      <c r="F49" s="58"/>
      <c r="G49" s="58"/>
    </row>
    <row r="50" spans="1:7">
      <c r="A50" s="58"/>
      <c r="B50" s="58"/>
      <c r="C50" s="58"/>
      <c r="D50" s="58"/>
      <c r="E50" s="58"/>
      <c r="F50" s="58"/>
      <c r="G50" s="58"/>
    </row>
    <row r="51" spans="1:7">
      <c r="A51" s="58"/>
      <c r="B51" s="58"/>
      <c r="C51" s="58"/>
      <c r="D51" s="58"/>
      <c r="E51" s="58"/>
      <c r="F51" s="58"/>
      <c r="G51" s="58"/>
    </row>
    <row r="52" spans="1:7">
      <c r="A52" s="58"/>
      <c r="B52" s="58"/>
      <c r="C52" s="58"/>
      <c r="D52" s="58"/>
      <c r="E52" s="58"/>
      <c r="F52" s="58"/>
      <c r="G52" s="58"/>
    </row>
    <row r="53" spans="1:7">
      <c r="A53" s="58"/>
      <c r="B53" s="58"/>
      <c r="C53" s="58"/>
      <c r="D53" s="58"/>
      <c r="E53" s="58"/>
      <c r="F53" s="58"/>
      <c r="G53" s="58"/>
    </row>
    <row r="54" spans="1:7">
      <c r="A54" s="58"/>
      <c r="B54" s="58"/>
      <c r="C54" s="58"/>
      <c r="D54" s="58"/>
      <c r="E54" s="58"/>
      <c r="F54" s="58"/>
      <c r="G54" s="58"/>
    </row>
    <row r="55" spans="1:7">
      <c r="A55" s="58"/>
      <c r="B55" s="58"/>
      <c r="C55" s="58"/>
      <c r="D55" s="58"/>
      <c r="E55" s="58"/>
      <c r="F55" s="58"/>
      <c r="G55" s="58"/>
    </row>
    <row r="56" spans="1:7">
      <c r="A56" s="58"/>
      <c r="B56" s="58"/>
      <c r="C56" s="58"/>
      <c r="D56" s="58"/>
      <c r="E56" s="58"/>
      <c r="F56" s="58"/>
      <c r="G56" s="58"/>
    </row>
    <row r="57" spans="1:7">
      <c r="A57" s="58"/>
      <c r="B57" s="58"/>
      <c r="C57" s="58"/>
      <c r="D57" s="58"/>
      <c r="E57" s="58"/>
      <c r="F57" s="58"/>
      <c r="G57" s="58"/>
    </row>
    <row r="58" spans="1:7">
      <c r="A58" s="58"/>
      <c r="B58" s="58"/>
      <c r="C58" s="58"/>
      <c r="D58" s="58"/>
      <c r="E58" s="58"/>
      <c r="F58" s="58"/>
      <c r="G58" s="58"/>
    </row>
    <row r="59" spans="1:7">
      <c r="A59" s="58"/>
      <c r="B59" s="58"/>
      <c r="C59" s="58"/>
      <c r="D59" s="58"/>
      <c r="E59" s="58"/>
      <c r="F59" s="58"/>
      <c r="G59" s="58"/>
    </row>
    <row r="60" spans="1:7">
      <c r="A60" s="58"/>
      <c r="B60" s="58"/>
      <c r="C60" s="58"/>
      <c r="D60" s="58"/>
      <c r="E60" s="58"/>
      <c r="F60" s="58"/>
      <c r="G60" s="58"/>
    </row>
    <row r="61" spans="1:7">
      <c r="A61" s="58"/>
      <c r="B61" s="58"/>
      <c r="C61" s="58"/>
      <c r="D61" s="58"/>
      <c r="E61" s="58"/>
      <c r="F61" s="58"/>
      <c r="G61" s="58"/>
    </row>
    <row r="62" spans="1:7">
      <c r="A62" s="58"/>
      <c r="B62" s="58"/>
      <c r="C62" s="58"/>
      <c r="D62" s="58"/>
      <c r="E62" s="58"/>
      <c r="F62" s="58"/>
      <c r="G62" s="58"/>
    </row>
    <row r="63" spans="1:7">
      <c r="A63" s="58"/>
      <c r="B63" s="58"/>
      <c r="C63" s="58"/>
      <c r="D63" s="58"/>
      <c r="E63" s="58"/>
      <c r="F63" s="58"/>
      <c r="G63" s="58"/>
    </row>
    <row r="64" spans="1:7">
      <c r="A64" s="58"/>
      <c r="B64" s="58"/>
      <c r="C64" s="58"/>
      <c r="D64" s="58"/>
      <c r="E64" s="58"/>
      <c r="F64" s="58"/>
      <c r="G64" s="58"/>
    </row>
    <row r="65" spans="1:7">
      <c r="A65" s="58"/>
      <c r="B65" s="58"/>
      <c r="C65" s="58"/>
      <c r="D65" s="58"/>
      <c r="E65" s="58"/>
      <c r="F65" s="58"/>
      <c r="G65" s="58"/>
    </row>
    <row r="66" spans="1:7">
      <c r="A66" s="58"/>
      <c r="B66" s="58"/>
      <c r="C66" s="58"/>
      <c r="D66" s="58"/>
      <c r="E66" s="58"/>
      <c r="F66" s="58"/>
      <c r="G66" s="58"/>
    </row>
    <row r="67" spans="1:7">
      <c r="A67" s="58"/>
      <c r="B67" s="58"/>
      <c r="C67" s="58"/>
      <c r="D67" s="58"/>
      <c r="E67" s="58"/>
      <c r="F67" s="58"/>
      <c r="G67" s="58"/>
    </row>
    <row r="68" spans="1:7">
      <c r="A68" s="58"/>
      <c r="B68" s="58"/>
      <c r="C68" s="58"/>
      <c r="D68" s="58"/>
      <c r="E68" s="58"/>
      <c r="F68" s="58"/>
      <c r="G68" s="58"/>
    </row>
    <row r="69" spans="1:7">
      <c r="A69" s="58"/>
      <c r="B69" s="58"/>
      <c r="C69" s="58"/>
      <c r="D69" s="58"/>
      <c r="E69" s="58"/>
      <c r="F69" s="58"/>
      <c r="G69" s="58"/>
    </row>
    <row r="70" spans="1:7">
      <c r="A70" s="58"/>
      <c r="B70" s="58"/>
      <c r="C70" s="58"/>
      <c r="D70" s="58"/>
      <c r="E70" s="58"/>
      <c r="F70" s="58"/>
      <c r="G70" s="58"/>
    </row>
    <row r="71" spans="1:7">
      <c r="A71" s="58"/>
      <c r="B71" s="58"/>
      <c r="C71" s="58"/>
      <c r="D71" s="58"/>
      <c r="E71" s="58"/>
      <c r="F71" s="58"/>
      <c r="G71" s="58"/>
    </row>
    <row r="72" spans="1:7">
      <c r="A72" s="58"/>
      <c r="B72" s="58"/>
      <c r="C72" s="58"/>
      <c r="D72" s="58"/>
      <c r="E72" s="58"/>
      <c r="F72" s="58"/>
      <c r="G72" s="58"/>
    </row>
    <row r="73" spans="1:7">
      <c r="A73" s="58"/>
      <c r="B73" s="58"/>
      <c r="C73" s="58"/>
      <c r="D73" s="58"/>
      <c r="E73" s="58"/>
      <c r="F73" s="58"/>
      <c r="G73" s="58"/>
    </row>
    <row r="74" spans="1:7">
      <c r="A74" s="58"/>
      <c r="B74" s="58"/>
      <c r="C74" s="58"/>
      <c r="D74" s="58"/>
      <c r="E74" s="58"/>
      <c r="F74" s="58"/>
      <c r="G74" s="58"/>
    </row>
    <row r="75" spans="1:7">
      <c r="A75" s="58"/>
      <c r="B75" s="58"/>
      <c r="C75" s="58"/>
      <c r="D75" s="58"/>
      <c r="E75" s="58"/>
      <c r="F75" s="58"/>
      <c r="G75" s="58"/>
    </row>
    <row r="76" spans="1:7">
      <c r="A76" s="58"/>
      <c r="B76" s="58"/>
      <c r="C76" s="58"/>
      <c r="D76" s="58"/>
      <c r="E76" s="58"/>
      <c r="F76" s="58"/>
      <c r="G76" s="58"/>
    </row>
    <row r="77" spans="1:7">
      <c r="A77" s="58"/>
      <c r="B77" s="58"/>
      <c r="C77" s="58"/>
      <c r="D77" s="58"/>
      <c r="E77" s="58"/>
      <c r="F77" s="58"/>
      <c r="G77" s="58"/>
    </row>
    <row r="78" spans="1:7">
      <c r="A78" s="58"/>
      <c r="B78" s="58"/>
      <c r="C78" s="58"/>
      <c r="D78" s="58"/>
      <c r="E78" s="58"/>
      <c r="F78" s="58"/>
      <c r="G78" s="58"/>
    </row>
    <row r="79" spans="1:7">
      <c r="A79" s="58"/>
      <c r="B79" s="58"/>
      <c r="C79" s="58"/>
      <c r="D79" s="58"/>
      <c r="E79" s="58"/>
      <c r="F79" s="58"/>
      <c r="G79" s="58"/>
    </row>
    <row r="80" spans="1:7">
      <c r="A80" s="58"/>
      <c r="B80" s="58"/>
      <c r="C80" s="58"/>
      <c r="D80" s="58"/>
      <c r="E80" s="58"/>
      <c r="F80" s="58"/>
      <c r="G80" s="58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22AC-E863-4CDC-A74D-883183049B58}">
  <dimension ref="B1:X51"/>
  <sheetViews>
    <sheetView showGridLines="0" zoomScale="85" zoomScaleNormal="85" workbookViewId="0">
      <pane ySplit="1" topLeftCell="A16" activePane="bottomLeft" state="frozen"/>
      <selection pane="bottomLeft" activeCell="O2" sqref="O2"/>
    </sheetView>
  </sheetViews>
  <sheetFormatPr defaultColWidth="10.28515625" defaultRowHeight="15"/>
  <cols>
    <col min="1" max="1" width="10.28515625" style="27"/>
    <col min="2" max="2" width="12.5703125" style="27" customWidth="1"/>
    <col min="3" max="18" width="12.42578125" style="88" customWidth="1"/>
    <col min="19" max="27" width="12.42578125" style="27" customWidth="1"/>
    <col min="28" max="16384" width="10.28515625" style="27"/>
  </cols>
  <sheetData>
    <row r="1" spans="2:20" ht="15.75">
      <c r="B1" s="148"/>
      <c r="C1" s="149"/>
      <c r="D1" s="149"/>
      <c r="E1" s="149"/>
      <c r="J1" s="142"/>
      <c r="K1" s="143"/>
      <c r="L1" s="143"/>
      <c r="M1" s="143"/>
      <c r="O1" s="484"/>
      <c r="P1" s="464"/>
      <c r="Q1" s="464"/>
      <c r="R1" s="464"/>
      <c r="S1" s="284"/>
    </row>
    <row r="2" spans="2:20" ht="15.75">
      <c r="C2" s="27"/>
      <c r="D2" s="27"/>
      <c r="E2" s="27"/>
      <c r="F2" s="116"/>
      <c r="G2" s="116"/>
      <c r="H2" s="116"/>
      <c r="I2" s="116"/>
      <c r="J2" s="116" t="s">
        <v>42</v>
      </c>
      <c r="K2" s="116"/>
      <c r="L2" s="116"/>
      <c r="M2" s="116"/>
      <c r="N2" s="27"/>
      <c r="O2" s="484" t="s">
        <v>203</v>
      </c>
      <c r="P2" s="27"/>
      <c r="Q2" s="27"/>
      <c r="R2" s="27"/>
      <c r="T2" s="484" t="s">
        <v>204</v>
      </c>
    </row>
    <row r="3" spans="2:20" ht="15.75">
      <c r="B3" s="291" t="s">
        <v>205</v>
      </c>
      <c r="C3" s="464"/>
      <c r="D3" s="464"/>
      <c r="E3" s="464"/>
      <c r="F3" s="464"/>
      <c r="G3" s="464"/>
      <c r="H3" s="464"/>
      <c r="I3" s="465"/>
      <c r="J3" s="465"/>
      <c r="K3" s="465"/>
      <c r="L3" s="465"/>
      <c r="M3" s="465"/>
      <c r="N3" s="27"/>
      <c r="O3" s="27"/>
      <c r="P3" s="27"/>
      <c r="Q3" s="27"/>
      <c r="R3" s="27"/>
    </row>
    <row r="4" spans="2:20">
      <c r="B4" s="278"/>
      <c r="C4" s="466">
        <v>2015</v>
      </c>
      <c r="D4" s="466">
        <v>2016</v>
      </c>
      <c r="E4" s="467">
        <v>2017</v>
      </c>
      <c r="F4" s="468">
        <v>2018</v>
      </c>
      <c r="G4" s="469">
        <v>2019</v>
      </c>
      <c r="H4" s="470">
        <v>2020</v>
      </c>
      <c r="I4" s="471">
        <v>2021</v>
      </c>
      <c r="J4" s="472">
        <v>2022</v>
      </c>
      <c r="K4" s="467">
        <v>2023</v>
      </c>
      <c r="L4" s="468">
        <v>2024</v>
      </c>
      <c r="M4" s="473">
        <v>2025</v>
      </c>
      <c r="N4" s="27"/>
      <c r="O4" s="27"/>
      <c r="P4" s="27"/>
      <c r="Q4" s="27"/>
      <c r="R4" s="27"/>
    </row>
    <row r="5" spans="2:20">
      <c r="B5" s="474" t="s">
        <v>206</v>
      </c>
      <c r="C5" s="475">
        <v>1.0956805106742247</v>
      </c>
      <c r="D5" s="475">
        <v>1.0220900473890406</v>
      </c>
      <c r="E5" s="476">
        <v>0.98010393105687865</v>
      </c>
      <c r="F5" s="476">
        <v>0.94490867496735031</v>
      </c>
      <c r="G5" s="476">
        <v>0.89910383734249688</v>
      </c>
      <c r="H5" s="476">
        <v>0.77701616666143647</v>
      </c>
      <c r="I5" s="476">
        <v>0.73711765204778901</v>
      </c>
      <c r="J5" s="476">
        <v>0.73869173742208327</v>
      </c>
      <c r="K5" s="476">
        <v>0.71900582313105355</v>
      </c>
      <c r="L5" s="476">
        <v>0.69545745607306808</v>
      </c>
      <c r="M5" s="476">
        <v>0.71495591477815812</v>
      </c>
      <c r="N5" s="27"/>
      <c r="O5" s="27"/>
      <c r="P5" s="27"/>
      <c r="Q5" s="27"/>
      <c r="R5" s="27"/>
    </row>
    <row r="6" spans="2:20">
      <c r="B6" s="477" t="s">
        <v>207</v>
      </c>
      <c r="C6" s="450">
        <v>1.0300376711326658</v>
      </c>
      <c r="D6" s="450">
        <v>0.95859329578194497</v>
      </c>
      <c r="E6" s="449">
        <v>0.91714617949711397</v>
      </c>
      <c r="F6" s="449">
        <v>0.88291715752373778</v>
      </c>
      <c r="G6" s="449">
        <v>0.87388033911412055</v>
      </c>
      <c r="H6" s="449">
        <v>0.7068443322386474</v>
      </c>
      <c r="I6" s="449">
        <v>0.6645180934298307</v>
      </c>
      <c r="J6" s="449">
        <v>0.667053427590517</v>
      </c>
      <c r="K6" s="449">
        <v>0.69436796704850534</v>
      </c>
      <c r="L6" s="449">
        <v>0.68103901753082796</v>
      </c>
      <c r="M6" s="449">
        <v>0.69314674651847108</v>
      </c>
      <c r="N6" s="27"/>
      <c r="O6" s="27"/>
      <c r="P6" s="27"/>
      <c r="Q6" s="27"/>
      <c r="R6" s="27"/>
    </row>
    <row r="7" spans="2:20">
      <c r="B7" s="477" t="s">
        <v>208</v>
      </c>
      <c r="C7" s="450">
        <v>1.2440665850449806</v>
      </c>
      <c r="D7" s="450">
        <v>1.191670357552095</v>
      </c>
      <c r="E7" s="450">
        <v>1.1366976870000192</v>
      </c>
      <c r="F7" s="450">
        <v>1.1394661915468414</v>
      </c>
      <c r="G7" s="450">
        <v>1.0735393578439276</v>
      </c>
      <c r="H7" s="450">
        <v>0.89585032928211927</v>
      </c>
      <c r="I7" s="450">
        <v>0.81577820368941523</v>
      </c>
      <c r="J7" s="450">
        <v>0.8056164952864403</v>
      </c>
      <c r="K7" s="450">
        <v>0.71768037017573461</v>
      </c>
      <c r="L7" s="450">
        <v>0.68825903490577767</v>
      </c>
      <c r="M7" s="450">
        <v>0.73289616773074318</v>
      </c>
      <c r="N7" s="27"/>
      <c r="O7" s="27"/>
      <c r="P7" s="27"/>
      <c r="Q7" s="27"/>
      <c r="R7" s="27"/>
    </row>
    <row r="8" spans="2:20">
      <c r="B8" s="477" t="s">
        <v>209</v>
      </c>
      <c r="C8" s="450">
        <v>1.0016803177839491</v>
      </c>
      <c r="D8" s="450">
        <v>0.92146429863021195</v>
      </c>
      <c r="E8" s="450">
        <v>0.88890413932939527</v>
      </c>
      <c r="F8" s="450">
        <v>0.84153208485513431</v>
      </c>
      <c r="G8" s="450">
        <v>0.77292929826510293</v>
      </c>
      <c r="H8" s="450">
        <v>0.75772210361204306</v>
      </c>
      <c r="I8" s="450">
        <v>0.74865964391952222</v>
      </c>
      <c r="J8" s="450">
        <v>0.74885621464877239</v>
      </c>
      <c r="K8" s="450">
        <v>0.7337960575871546</v>
      </c>
      <c r="L8" s="450">
        <v>0.69704080476694497</v>
      </c>
      <c r="M8" s="450">
        <v>0.70761165925550662</v>
      </c>
      <c r="N8" s="27"/>
      <c r="O8" s="27"/>
      <c r="P8" s="27"/>
      <c r="Q8" s="27"/>
      <c r="R8" s="27"/>
    </row>
    <row r="9" spans="2:20">
      <c r="B9" s="284"/>
      <c r="C9" s="464"/>
      <c r="D9" s="464"/>
      <c r="E9" s="464"/>
      <c r="F9" s="464"/>
      <c r="G9" s="464"/>
      <c r="H9" s="464"/>
      <c r="I9" s="464"/>
      <c r="J9" s="464"/>
      <c r="K9" s="464"/>
      <c r="L9" s="464"/>
      <c r="M9" s="464"/>
    </row>
    <row r="10" spans="2:20" ht="15.75">
      <c r="B10" s="291" t="s">
        <v>210</v>
      </c>
      <c r="C10" s="464"/>
      <c r="D10" s="464"/>
      <c r="E10" s="464"/>
      <c r="F10" s="464"/>
      <c r="G10" s="464"/>
      <c r="H10" s="464"/>
      <c r="I10" s="465"/>
      <c r="J10" s="465"/>
      <c r="K10" s="465"/>
      <c r="L10" s="465"/>
      <c r="M10" s="465"/>
    </row>
    <row r="11" spans="2:20">
      <c r="B11" s="278"/>
      <c r="C11" s="466">
        <v>2015</v>
      </c>
      <c r="D11" s="466">
        <v>2016</v>
      </c>
      <c r="E11" s="467">
        <v>2017</v>
      </c>
      <c r="F11" s="468">
        <v>2018</v>
      </c>
      <c r="G11" s="469">
        <v>2019</v>
      </c>
      <c r="H11" s="470">
        <v>2020</v>
      </c>
      <c r="I11" s="471">
        <v>2021</v>
      </c>
      <c r="J11" s="472">
        <v>2022</v>
      </c>
      <c r="K11" s="467">
        <v>2023</v>
      </c>
      <c r="L11" s="468">
        <v>2024</v>
      </c>
      <c r="M11" s="473">
        <v>2025</v>
      </c>
    </row>
    <row r="12" spans="2:20">
      <c r="B12" s="474" t="s">
        <v>206</v>
      </c>
      <c r="C12" s="475">
        <v>0.59719087786271408</v>
      </c>
      <c r="D12" s="475">
        <v>0.47668014334276992</v>
      </c>
      <c r="E12" s="476">
        <v>0.57286312019186003</v>
      </c>
      <c r="F12" s="476">
        <v>0.62042943542918683</v>
      </c>
      <c r="G12" s="476">
        <v>0.63671177074228547</v>
      </c>
      <c r="H12" s="476">
        <v>0.42614393054968769</v>
      </c>
      <c r="I12" s="476">
        <v>0.37994505160938569</v>
      </c>
      <c r="J12" s="476">
        <v>0.3158722391009271</v>
      </c>
      <c r="K12" s="476">
        <v>0.33455352832070551</v>
      </c>
      <c r="L12" s="476">
        <v>0.38880003455778067</v>
      </c>
      <c r="M12" s="476">
        <v>0.38316389215327407</v>
      </c>
    </row>
    <row r="13" spans="2:20">
      <c r="B13" s="477" t="s">
        <v>207</v>
      </c>
      <c r="C13" s="450">
        <v>0.63462739255745493</v>
      </c>
      <c r="D13" s="450">
        <v>0.59909457186543247</v>
      </c>
      <c r="E13" s="449">
        <v>0.56119513397994414</v>
      </c>
      <c r="F13" s="449">
        <v>0.56369159971496796</v>
      </c>
      <c r="G13" s="449">
        <v>0.7248394834165337</v>
      </c>
      <c r="H13" s="449">
        <v>0.8154099005092269</v>
      </c>
      <c r="I13" s="449">
        <v>0.77397206202610069</v>
      </c>
      <c r="J13" s="449">
        <v>0.71737859437715334</v>
      </c>
      <c r="K13" s="449">
        <v>0.76610362742324145</v>
      </c>
      <c r="L13" s="449">
        <v>0.78760059548342287</v>
      </c>
      <c r="M13" s="449">
        <v>0.84313133380418859</v>
      </c>
    </row>
    <row r="14" spans="2:20">
      <c r="B14" s="477" t="s">
        <v>208</v>
      </c>
      <c r="C14" s="450"/>
      <c r="D14" s="450">
        <v>0.44450407216392201</v>
      </c>
      <c r="E14" s="450">
        <v>0.57792157314227965</v>
      </c>
      <c r="F14" s="450">
        <v>0.63077094746158424</v>
      </c>
      <c r="G14" s="450">
        <v>0.64559249841520827</v>
      </c>
      <c r="H14" s="450">
        <v>0.3944011568610738</v>
      </c>
      <c r="I14" s="450">
        <v>0.35115906436998295</v>
      </c>
      <c r="J14" s="450">
        <v>0.27657984411108066</v>
      </c>
      <c r="K14" s="450">
        <v>0.20937849928864702</v>
      </c>
      <c r="L14" s="450">
        <v>0.29229703601825829</v>
      </c>
      <c r="M14" s="450">
        <v>0.26873176545716454</v>
      </c>
    </row>
    <row r="15" spans="2:20">
      <c r="B15" s="477" t="s">
        <v>209</v>
      </c>
      <c r="C15" s="450">
        <v>0.57373391448733913</v>
      </c>
      <c r="D15" s="450">
        <v>0.57286288409477826</v>
      </c>
      <c r="E15" s="450">
        <v>0.47768685642692144</v>
      </c>
      <c r="F15" s="450">
        <v>0.46701731498071986</v>
      </c>
      <c r="G15" s="450">
        <v>0.45796334314477233</v>
      </c>
      <c r="H15" s="450">
        <v>0.45409431195492783</v>
      </c>
      <c r="I15" s="450">
        <v>0.44681632142968725</v>
      </c>
      <c r="J15" s="450">
        <v>0.44458054306329181</v>
      </c>
      <c r="K15" s="450">
        <v>0.44463973730187129</v>
      </c>
      <c r="L15" s="450">
        <v>0.47197309417040356</v>
      </c>
      <c r="M15" s="450">
        <v>0.53061644540496034</v>
      </c>
    </row>
    <row r="16" spans="2:20">
      <c r="B16" s="478"/>
      <c r="C16" s="479"/>
      <c r="D16" s="479"/>
      <c r="E16" s="479"/>
      <c r="F16" s="479"/>
      <c r="G16" s="479"/>
      <c r="H16" s="479"/>
      <c r="I16" s="479"/>
      <c r="J16" s="479"/>
      <c r="K16" s="479"/>
      <c r="L16" s="479"/>
      <c r="M16" s="479"/>
    </row>
    <row r="17" spans="2:24">
      <c r="B17" s="284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</row>
    <row r="18" spans="2:24">
      <c r="B18" s="480"/>
      <c r="C18" s="481"/>
      <c r="D18" s="481"/>
      <c r="E18" s="481"/>
      <c r="F18" s="481"/>
      <c r="G18" s="481"/>
      <c r="H18" s="481"/>
      <c r="I18" s="481"/>
      <c r="J18" s="481"/>
      <c r="K18" s="481"/>
      <c r="L18" s="481"/>
      <c r="M18" s="481"/>
      <c r="N18" s="147"/>
      <c r="O18" s="147"/>
      <c r="P18" s="147"/>
      <c r="Q18" s="147"/>
      <c r="R18" s="147"/>
      <c r="S18" s="146"/>
      <c r="T18" s="146"/>
      <c r="U18" s="146"/>
      <c r="V18" s="146"/>
      <c r="W18" s="146"/>
      <c r="X18" s="146"/>
    </row>
    <row r="19" spans="2:24" ht="15.75">
      <c r="B19" s="284"/>
      <c r="C19" s="464"/>
      <c r="D19" s="464"/>
      <c r="E19" s="464"/>
      <c r="F19" s="482"/>
      <c r="G19" s="482"/>
      <c r="H19" s="464"/>
      <c r="I19" s="464"/>
      <c r="J19" s="464"/>
      <c r="K19" s="464"/>
      <c r="L19" s="464"/>
      <c r="M19" s="464"/>
      <c r="N19" s="144"/>
      <c r="O19" s="484" t="s">
        <v>211</v>
      </c>
      <c r="P19" s="464"/>
      <c r="Q19" s="464"/>
      <c r="R19" s="464"/>
      <c r="S19" s="284"/>
      <c r="T19" s="484" t="s">
        <v>212</v>
      </c>
      <c r="U19" s="284"/>
    </row>
    <row r="20" spans="2:24" ht="15.75">
      <c r="B20" s="291" t="s">
        <v>213</v>
      </c>
      <c r="C20" s="464"/>
      <c r="D20" s="464"/>
      <c r="E20" s="464"/>
      <c r="F20" s="464"/>
      <c r="G20" s="464"/>
      <c r="H20" s="464"/>
      <c r="I20" s="465"/>
      <c r="J20" s="465"/>
      <c r="K20" s="465"/>
      <c r="L20" s="465"/>
      <c r="M20" s="465"/>
      <c r="N20" s="27"/>
      <c r="O20" s="284"/>
      <c r="P20" s="284"/>
      <c r="Q20" s="284"/>
      <c r="R20" s="284"/>
      <c r="S20" s="284"/>
      <c r="T20" s="284"/>
      <c r="U20" s="284"/>
    </row>
    <row r="21" spans="2:24">
      <c r="B21" s="278"/>
      <c r="C21" s="466">
        <v>2015</v>
      </c>
      <c r="D21" s="466">
        <v>2016</v>
      </c>
      <c r="E21" s="467">
        <v>2017</v>
      </c>
      <c r="F21" s="468">
        <v>2018</v>
      </c>
      <c r="G21" s="469">
        <v>2019</v>
      </c>
      <c r="H21" s="470">
        <v>2020</v>
      </c>
      <c r="I21" s="471">
        <v>2021</v>
      </c>
      <c r="J21" s="472">
        <v>2022</v>
      </c>
      <c r="K21" s="467">
        <v>2023</v>
      </c>
      <c r="L21" s="468">
        <v>2024</v>
      </c>
      <c r="M21" s="473">
        <v>2025</v>
      </c>
      <c r="N21" s="27"/>
      <c r="O21" s="27"/>
      <c r="P21" s="27"/>
      <c r="Q21" s="27"/>
      <c r="R21" s="27"/>
    </row>
    <row r="22" spans="2:24">
      <c r="B22" s="474" t="s">
        <v>206</v>
      </c>
      <c r="C22" s="475">
        <v>0.55092719278737723</v>
      </c>
      <c r="D22" s="475">
        <v>0.56587229893486646</v>
      </c>
      <c r="E22" s="476">
        <v>0.51931067273933695</v>
      </c>
      <c r="F22" s="476">
        <v>0.4743483558124803</v>
      </c>
      <c r="G22" s="476">
        <v>0.46222976367861829</v>
      </c>
      <c r="H22" s="476">
        <v>0.4960900536008056</v>
      </c>
      <c r="I22" s="476">
        <v>0.55193453102679324</v>
      </c>
      <c r="J22" s="476">
        <v>0.58052234624106669</v>
      </c>
      <c r="K22" s="476">
        <v>0.62899396941562891</v>
      </c>
      <c r="L22" s="476">
        <v>0.69600487304918202</v>
      </c>
      <c r="M22" s="476">
        <v>0.79518541737051429</v>
      </c>
      <c r="N22" s="27"/>
      <c r="O22" s="27"/>
      <c r="P22" s="27"/>
      <c r="Q22" s="27"/>
      <c r="R22" s="27"/>
    </row>
    <row r="23" spans="2:24">
      <c r="B23" s="477" t="s">
        <v>207</v>
      </c>
      <c r="C23" s="450">
        <v>0.73674107204259265</v>
      </c>
      <c r="D23" s="450">
        <v>0.80575651771116485</v>
      </c>
      <c r="E23" s="449">
        <v>0.71768357649886461</v>
      </c>
      <c r="F23" s="449">
        <v>0.64666329237748399</v>
      </c>
      <c r="G23" s="449">
        <v>0.63370218804946465</v>
      </c>
      <c r="H23" s="449">
        <v>0.77675005531883934</v>
      </c>
      <c r="I23" s="449">
        <v>0.92371470533559197</v>
      </c>
      <c r="J23" s="449">
        <v>0.97629357917434745</v>
      </c>
      <c r="K23" s="449">
        <v>1.1088684637367729</v>
      </c>
      <c r="L23" s="449">
        <v>1.2318835794740683</v>
      </c>
      <c r="M23" s="449">
        <v>1.3652578311841066</v>
      </c>
      <c r="N23" s="27"/>
      <c r="O23" s="27"/>
      <c r="P23" s="27"/>
      <c r="Q23" s="27"/>
      <c r="R23" s="27"/>
    </row>
    <row r="24" spans="2:24">
      <c r="B24" s="477" t="s">
        <v>208</v>
      </c>
      <c r="C24" s="483">
        <v>0.35543337151584575</v>
      </c>
      <c r="D24" s="483">
        <v>0.3185814208391245</v>
      </c>
      <c r="E24" s="450">
        <v>0.27637559164929604</v>
      </c>
      <c r="F24" s="450">
        <v>0.23908404429990315</v>
      </c>
      <c r="G24" s="450">
        <v>0.21266691621111461</v>
      </c>
      <c r="H24" s="450">
        <v>0.18528034011761932</v>
      </c>
      <c r="I24" s="450">
        <v>0.17600903690588371</v>
      </c>
      <c r="J24" s="450">
        <v>0.16738292954370346</v>
      </c>
      <c r="K24" s="450">
        <v>0.14463275804022788</v>
      </c>
      <c r="L24" s="450">
        <v>0.14296017373818384</v>
      </c>
      <c r="M24" s="450">
        <v>0.13561495662038001</v>
      </c>
      <c r="N24" s="27"/>
      <c r="O24" s="27"/>
      <c r="P24" s="27"/>
      <c r="Q24" s="27"/>
      <c r="R24" s="27"/>
    </row>
    <row r="25" spans="2:24">
      <c r="B25" s="477" t="s">
        <v>209</v>
      </c>
      <c r="C25" s="483">
        <v>0.55155331094326565</v>
      </c>
      <c r="D25" s="483">
        <v>0.52670373182043162</v>
      </c>
      <c r="E25" s="450">
        <v>0.51421993901080232</v>
      </c>
      <c r="F25" s="450">
        <v>0.49152127318490618</v>
      </c>
      <c r="G25" s="450">
        <v>0.50887462116677484</v>
      </c>
      <c r="H25" s="450">
        <v>0.48875396168477214</v>
      </c>
      <c r="I25" s="450">
        <v>0.49543228832997976</v>
      </c>
      <c r="J25" s="450">
        <v>0.49525478829154373</v>
      </c>
      <c r="K25" s="450">
        <v>0.50509900795764895</v>
      </c>
      <c r="L25" s="450">
        <v>0.55888674669113603</v>
      </c>
      <c r="M25" s="450">
        <v>0.72371310385970145</v>
      </c>
      <c r="N25" s="27"/>
      <c r="O25" s="27"/>
      <c r="P25" s="27"/>
      <c r="Q25" s="27"/>
      <c r="R25" s="27"/>
    </row>
    <row r="26" spans="2:24">
      <c r="B26" s="284"/>
      <c r="C26" s="464"/>
      <c r="D26" s="464"/>
      <c r="E26" s="464"/>
      <c r="F26" s="464"/>
      <c r="G26" s="464"/>
      <c r="H26" s="464"/>
      <c r="I26" s="464"/>
      <c r="J26" s="464"/>
      <c r="K26" s="464"/>
      <c r="L26" s="464"/>
      <c r="M26" s="464"/>
    </row>
    <row r="27" spans="2:24" ht="15.75">
      <c r="B27" s="291" t="s">
        <v>214</v>
      </c>
      <c r="C27" s="464"/>
      <c r="D27" s="464"/>
      <c r="E27" s="464"/>
      <c r="F27" s="464"/>
      <c r="G27" s="464"/>
      <c r="H27" s="464"/>
      <c r="I27" s="465"/>
      <c r="J27" s="465"/>
      <c r="K27" s="465"/>
      <c r="L27" s="465"/>
      <c r="M27" s="465"/>
    </row>
    <row r="28" spans="2:24">
      <c r="B28" s="278"/>
      <c r="C28" s="466">
        <v>2015</v>
      </c>
      <c r="D28" s="466">
        <v>2016</v>
      </c>
      <c r="E28" s="467">
        <v>2017</v>
      </c>
      <c r="F28" s="468">
        <v>2018</v>
      </c>
      <c r="G28" s="469">
        <v>2019</v>
      </c>
      <c r="H28" s="470">
        <v>2020</v>
      </c>
      <c r="I28" s="471">
        <v>2021</v>
      </c>
      <c r="J28" s="472">
        <v>2022</v>
      </c>
      <c r="K28" s="467">
        <v>2023</v>
      </c>
      <c r="L28" s="468">
        <v>2024</v>
      </c>
      <c r="M28" s="473">
        <v>2025</v>
      </c>
    </row>
    <row r="29" spans="2:24">
      <c r="B29" s="474" t="s">
        <v>206</v>
      </c>
      <c r="C29" s="475">
        <v>0.67104035605504286</v>
      </c>
      <c r="D29" s="475">
        <v>0.36131872643627205</v>
      </c>
      <c r="E29" s="476">
        <v>0.42989068585472395</v>
      </c>
      <c r="F29" s="476">
        <v>0.46621327251776656</v>
      </c>
      <c r="G29" s="476">
        <v>0.48496453678412493</v>
      </c>
      <c r="H29" s="476">
        <v>0.33923730627750481</v>
      </c>
      <c r="I29" s="476">
        <v>0.35845910631730599</v>
      </c>
      <c r="J29" s="476">
        <v>0.33344823953342501</v>
      </c>
      <c r="K29" s="476">
        <v>0.30913778918701851</v>
      </c>
      <c r="L29" s="476">
        <v>0.42245876425080559</v>
      </c>
      <c r="M29" s="476">
        <v>0.45636175257575623</v>
      </c>
    </row>
    <row r="30" spans="2:24">
      <c r="B30" s="477" t="s">
        <v>207</v>
      </c>
      <c r="C30" s="450">
        <v>0.68048444050206158</v>
      </c>
      <c r="D30" s="450">
        <v>0.63351968592975072</v>
      </c>
      <c r="E30" s="449">
        <v>0.59489119442675753</v>
      </c>
      <c r="F30" s="449">
        <v>0.61451717075559043</v>
      </c>
      <c r="G30" s="449">
        <v>0.58478342814533901</v>
      </c>
      <c r="H30" s="449">
        <v>0.57124396872609673</v>
      </c>
      <c r="I30" s="449">
        <v>0.49998041234011209</v>
      </c>
      <c r="J30" s="449">
        <v>0.484390365320435</v>
      </c>
      <c r="K30" s="449">
        <v>0.45581704752970104</v>
      </c>
      <c r="L30" s="449">
        <v>0.40597462667711415</v>
      </c>
      <c r="M30" s="449">
        <v>0.36265737256595321</v>
      </c>
    </row>
    <row r="31" spans="2:24">
      <c r="B31" s="477" t="s">
        <v>208</v>
      </c>
      <c r="C31" s="450"/>
      <c r="D31" s="450">
        <v>0.29732728526535063</v>
      </c>
      <c r="E31" s="450">
        <v>0.39793073388575451</v>
      </c>
      <c r="F31" s="450">
        <v>0.44091158200262964</v>
      </c>
      <c r="G31" s="450">
        <v>0.470845390870411</v>
      </c>
      <c r="H31" s="450">
        <v>0.30099647785813666</v>
      </c>
      <c r="I31" s="450">
        <v>0.33244643079696601</v>
      </c>
      <c r="J31" s="450">
        <v>0.30205134813203804</v>
      </c>
      <c r="K31" s="450">
        <v>0.21762829315699406</v>
      </c>
      <c r="L31" s="450">
        <v>0.40857691264526091</v>
      </c>
      <c r="M31" s="450">
        <v>0.4581359133229515</v>
      </c>
    </row>
    <row r="32" spans="2:24">
      <c r="B32" s="477" t="s">
        <v>209</v>
      </c>
      <c r="C32" s="450">
        <v>0.65236989482311158</v>
      </c>
      <c r="D32" s="450">
        <v>0.63826777151046354</v>
      </c>
      <c r="E32" s="450">
        <v>0.52775705118639005</v>
      </c>
      <c r="F32" s="450">
        <v>0.5123107015385856</v>
      </c>
      <c r="G32" s="450">
        <v>0.50024785016918472</v>
      </c>
      <c r="H32" s="450">
        <v>0.50991306061128483</v>
      </c>
      <c r="I32" s="450">
        <v>0.5122038765254846</v>
      </c>
      <c r="J32" s="450">
        <v>0.50655909342858907</v>
      </c>
      <c r="K32" s="450">
        <v>0.50782168037602815</v>
      </c>
      <c r="L32" s="450">
        <v>0.53194021954767889</v>
      </c>
      <c r="M32" s="450">
        <v>0.59010600706713778</v>
      </c>
    </row>
    <row r="33" spans="2:24">
      <c r="B33" s="478"/>
      <c r="C33" s="479"/>
      <c r="D33" s="479"/>
      <c r="E33" s="479"/>
      <c r="F33" s="479"/>
      <c r="G33" s="479"/>
      <c r="H33" s="479"/>
      <c r="I33" s="479"/>
      <c r="J33" s="479"/>
      <c r="K33" s="479"/>
      <c r="L33" s="479"/>
      <c r="M33" s="479"/>
    </row>
    <row r="34" spans="2:24">
      <c r="B34" s="284"/>
      <c r="C34" s="464"/>
      <c r="D34" s="464"/>
      <c r="E34" s="464"/>
      <c r="F34" s="464"/>
      <c r="G34" s="464"/>
      <c r="H34" s="464"/>
      <c r="I34" s="464"/>
      <c r="J34" s="464"/>
      <c r="K34" s="464"/>
      <c r="L34" s="464"/>
      <c r="M34" s="464"/>
    </row>
    <row r="35" spans="2:24">
      <c r="B35" s="284"/>
      <c r="C35" s="464"/>
      <c r="D35" s="464"/>
      <c r="E35" s="464"/>
      <c r="F35" s="464"/>
      <c r="G35" s="464"/>
      <c r="H35" s="464"/>
      <c r="I35" s="464"/>
      <c r="J35" s="464"/>
      <c r="K35" s="464"/>
      <c r="L35" s="464"/>
      <c r="M35" s="464"/>
    </row>
    <row r="36" spans="2:24">
      <c r="B36" s="480"/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147"/>
      <c r="O36" s="147"/>
      <c r="P36" s="147"/>
      <c r="Q36" s="147"/>
      <c r="R36" s="147"/>
      <c r="S36" s="146"/>
      <c r="T36" s="146"/>
      <c r="U36" s="146"/>
      <c r="V36" s="146"/>
      <c r="W36" s="146"/>
      <c r="X36" s="146"/>
    </row>
    <row r="37" spans="2:24" ht="15.75">
      <c r="B37" s="284"/>
      <c r="C37" s="284"/>
      <c r="D37" s="284"/>
      <c r="E37" s="284"/>
      <c r="F37" s="482"/>
      <c r="G37" s="482"/>
      <c r="H37" s="482"/>
      <c r="I37" s="284"/>
      <c r="J37" s="284"/>
      <c r="K37" s="284"/>
      <c r="L37" s="284"/>
      <c r="M37" s="284"/>
      <c r="N37" s="27"/>
      <c r="O37" s="484" t="s">
        <v>543</v>
      </c>
      <c r="P37" s="284"/>
      <c r="Q37" s="284"/>
      <c r="R37" s="284"/>
      <c r="S37" s="284"/>
      <c r="T37" s="284"/>
    </row>
    <row r="38" spans="2:24" ht="15.75">
      <c r="B38" s="291" t="s">
        <v>541</v>
      </c>
      <c r="C38" s="464"/>
      <c r="D38" s="464"/>
      <c r="E38" s="464"/>
      <c r="F38" s="464"/>
      <c r="G38" s="464"/>
      <c r="H38" s="464"/>
      <c r="I38" s="465"/>
      <c r="J38" s="465"/>
      <c r="K38" s="465"/>
      <c r="L38" s="465"/>
      <c r="M38" s="465"/>
      <c r="N38" s="27"/>
      <c r="O38" s="484" t="s">
        <v>215</v>
      </c>
      <c r="P38" s="284"/>
      <c r="Q38" s="284"/>
      <c r="R38" s="284"/>
      <c r="S38" s="284"/>
      <c r="T38" s="484" t="s">
        <v>544</v>
      </c>
    </row>
    <row r="39" spans="2:24">
      <c r="B39" s="278"/>
      <c r="C39" s="466">
        <v>2015</v>
      </c>
      <c r="D39" s="466">
        <v>2016</v>
      </c>
      <c r="E39" s="467">
        <v>2017</v>
      </c>
      <c r="F39" s="468">
        <v>2018</v>
      </c>
      <c r="G39" s="469">
        <v>2019</v>
      </c>
      <c r="H39" s="470">
        <v>2020</v>
      </c>
      <c r="I39" s="471">
        <v>2021</v>
      </c>
      <c r="J39" s="472">
        <v>2022</v>
      </c>
      <c r="K39" s="467">
        <v>2023</v>
      </c>
      <c r="L39" s="468">
        <v>2024</v>
      </c>
      <c r="M39" s="473">
        <v>2025</v>
      </c>
      <c r="N39" s="27"/>
      <c r="O39" s="284"/>
      <c r="P39" s="284"/>
      <c r="Q39" s="284"/>
      <c r="R39" s="284"/>
      <c r="S39" s="284"/>
      <c r="T39" s="284"/>
    </row>
    <row r="40" spans="2:24">
      <c r="B40" s="474" t="s">
        <v>206</v>
      </c>
      <c r="C40" s="475">
        <v>173.57621334209173</v>
      </c>
      <c r="D40" s="475">
        <v>158.95434299434652</v>
      </c>
      <c r="E40" s="475">
        <v>134.01274313763659</v>
      </c>
      <c r="F40" s="475">
        <v>102.42571341640878</v>
      </c>
      <c r="G40" s="475">
        <v>72.357056459793782</v>
      </c>
      <c r="H40" s="475">
        <v>45.620819208841851</v>
      </c>
      <c r="I40" s="475">
        <v>32.438687148344314</v>
      </c>
      <c r="J40" s="475">
        <v>21.80000467108146</v>
      </c>
      <c r="K40" s="475">
        <v>17.199935376635644</v>
      </c>
      <c r="L40" s="475">
        <v>14.905241301212653</v>
      </c>
      <c r="M40" s="475">
        <v>12.411744054141582</v>
      </c>
      <c r="N40" s="27"/>
      <c r="O40" s="27"/>
      <c r="P40" s="27"/>
      <c r="Q40" s="27"/>
      <c r="R40" s="27"/>
    </row>
    <row r="41" spans="2:24">
      <c r="B41" s="477" t="s">
        <v>207</v>
      </c>
      <c r="C41" s="450">
        <v>198.73593271120808</v>
      </c>
      <c r="D41" s="450">
        <v>183.60326640179426</v>
      </c>
      <c r="E41" s="450">
        <v>129.83401338934607</v>
      </c>
      <c r="F41" s="450">
        <v>106.22705734851102</v>
      </c>
      <c r="G41" s="450">
        <v>68.504396758500903</v>
      </c>
      <c r="H41" s="450">
        <v>39.718289424324773</v>
      </c>
      <c r="I41" s="450">
        <v>28.008712913946344</v>
      </c>
      <c r="J41" s="450">
        <v>20.446810631444652</v>
      </c>
      <c r="K41" s="450">
        <v>16.49178389601056</v>
      </c>
      <c r="L41" s="450">
        <v>13.820878621612884</v>
      </c>
      <c r="M41" s="450">
        <v>12.025659749167691</v>
      </c>
      <c r="N41" s="27"/>
      <c r="O41" s="27"/>
      <c r="P41" s="27"/>
      <c r="Q41" s="27"/>
      <c r="R41" s="27"/>
    </row>
    <row r="42" spans="2:24">
      <c r="B42" s="477" t="s">
        <v>208</v>
      </c>
      <c r="C42" s="450">
        <v>205.64516905968713</v>
      </c>
      <c r="D42" s="450">
        <v>161.34148728329785</v>
      </c>
      <c r="E42" s="450">
        <v>168.95697148933405</v>
      </c>
      <c r="F42" s="450">
        <v>128.30725031520694</v>
      </c>
      <c r="G42" s="450">
        <v>107.72923155515521</v>
      </c>
      <c r="H42" s="450">
        <v>82.936076240945781</v>
      </c>
      <c r="I42" s="450">
        <v>56.306869687633522</v>
      </c>
      <c r="J42" s="450">
        <v>32.039597991306238</v>
      </c>
      <c r="K42" s="450">
        <v>24.179051468278534</v>
      </c>
      <c r="L42" s="450">
        <v>19.920728948464905</v>
      </c>
      <c r="M42" s="450">
        <v>15.867598841793642</v>
      </c>
      <c r="N42" s="27"/>
      <c r="O42" s="27"/>
      <c r="P42" s="27"/>
      <c r="Q42" s="27"/>
      <c r="R42" s="27"/>
    </row>
    <row r="43" spans="2:24">
      <c r="B43" s="477" t="s">
        <v>209</v>
      </c>
      <c r="C43" s="450">
        <v>120</v>
      </c>
      <c r="D43" s="450">
        <v>140</v>
      </c>
      <c r="E43" s="450">
        <v>100</v>
      </c>
      <c r="F43" s="450">
        <v>70</v>
      </c>
      <c r="G43" s="450">
        <v>48.804801716077549</v>
      </c>
      <c r="H43" s="450">
        <v>26.090781833881106</v>
      </c>
      <c r="I43" s="450">
        <v>19.193222400861931</v>
      </c>
      <c r="J43" s="450">
        <v>13.129225102719015</v>
      </c>
      <c r="K43" s="450">
        <v>11.578378306923621</v>
      </c>
      <c r="L43" s="450">
        <v>10.816359865534871</v>
      </c>
      <c r="M43" s="450">
        <v>8.9393901095037762</v>
      </c>
      <c r="N43" s="27"/>
      <c r="O43" s="27"/>
      <c r="P43" s="27"/>
      <c r="Q43" s="27"/>
      <c r="R43" s="27"/>
    </row>
    <row r="44" spans="2:24">
      <c r="B44" s="284"/>
      <c r="C44" s="464"/>
      <c r="D44" s="464"/>
      <c r="E44" s="464"/>
      <c r="F44" s="464"/>
      <c r="G44" s="464"/>
      <c r="H44" s="464"/>
      <c r="I44" s="464"/>
      <c r="J44" s="464"/>
      <c r="K44" s="464"/>
      <c r="L44" s="464"/>
      <c r="M44" s="464"/>
    </row>
    <row r="45" spans="2:24" ht="15.75">
      <c r="B45" s="291" t="s">
        <v>542</v>
      </c>
      <c r="C45" s="464"/>
      <c r="D45" s="464"/>
      <c r="E45" s="464"/>
      <c r="F45" s="464"/>
      <c r="G45" s="464"/>
      <c r="H45" s="464"/>
      <c r="I45" s="465"/>
      <c r="J45" s="465"/>
      <c r="K45" s="465"/>
      <c r="L45" s="465"/>
      <c r="M45" s="465"/>
    </row>
    <row r="46" spans="2:24">
      <c r="B46" s="278"/>
      <c r="C46" s="466">
        <v>2015</v>
      </c>
      <c r="D46" s="466">
        <v>2016</v>
      </c>
      <c r="E46" s="467">
        <v>2017</v>
      </c>
      <c r="F46" s="468">
        <v>2018</v>
      </c>
      <c r="G46" s="469">
        <v>2019</v>
      </c>
      <c r="H46" s="470">
        <v>2020</v>
      </c>
      <c r="I46" s="471">
        <v>2021</v>
      </c>
      <c r="J46" s="472">
        <v>2022</v>
      </c>
      <c r="K46" s="467">
        <v>2023</v>
      </c>
      <c r="L46" s="468">
        <v>2024</v>
      </c>
      <c r="M46" s="473">
        <v>2025</v>
      </c>
    </row>
    <row r="47" spans="2:24">
      <c r="B47" s="474" t="s">
        <v>206</v>
      </c>
      <c r="C47" s="475">
        <v>317.34321869939271</v>
      </c>
      <c r="D47" s="475">
        <v>215.42258179314348</v>
      </c>
      <c r="E47" s="475">
        <v>156.62018886275698</v>
      </c>
      <c r="F47" s="475">
        <v>102.70213907458471</v>
      </c>
      <c r="G47" s="475">
        <v>70.032576216781038</v>
      </c>
      <c r="H47" s="475">
        <v>90.212088563284198</v>
      </c>
      <c r="I47" s="475">
        <v>80.023884036731275</v>
      </c>
      <c r="J47" s="475">
        <v>57.129517666529367</v>
      </c>
      <c r="K47" s="475">
        <v>40.152286103675436</v>
      </c>
      <c r="L47" s="475">
        <v>22.48574742107861</v>
      </c>
      <c r="M47" s="475">
        <v>16.924505544837736</v>
      </c>
    </row>
    <row r="48" spans="2:24">
      <c r="B48" s="477" t="s">
        <v>207</v>
      </c>
      <c r="C48" s="450">
        <v>317.84544728434508</v>
      </c>
      <c r="D48" s="450">
        <v>271.8628648678681</v>
      </c>
      <c r="E48" s="450">
        <v>243.10178445836536</v>
      </c>
      <c r="F48" s="450">
        <v>241.26887952871436</v>
      </c>
      <c r="G48" s="450">
        <v>220.10506650786564</v>
      </c>
      <c r="H48" s="450">
        <v>140.57782334882589</v>
      </c>
      <c r="I48" s="450">
        <v>97.270041922008772</v>
      </c>
      <c r="J48" s="450">
        <v>63.896866351582318</v>
      </c>
      <c r="K48" s="450">
        <v>42.249712840709797</v>
      </c>
      <c r="L48" s="450">
        <v>31.186639848263013</v>
      </c>
      <c r="M48" s="450">
        <v>25.398737447566727</v>
      </c>
    </row>
    <row r="49" spans="2:13">
      <c r="B49" s="477" t="s">
        <v>208</v>
      </c>
      <c r="C49" s="450">
        <v>0</v>
      </c>
      <c r="D49" s="450">
        <v>208.37197218724179</v>
      </c>
      <c r="E49" s="450">
        <v>147.0863327637511</v>
      </c>
      <c r="F49" s="450">
        <v>92.762400830152544</v>
      </c>
      <c r="G49" s="450">
        <v>61.23627652424917</v>
      </c>
      <c r="H49" s="450">
        <v>89.790801643853072</v>
      </c>
      <c r="I49" s="450">
        <v>81.401053639809248</v>
      </c>
      <c r="J49" s="450">
        <v>57.698792468633769</v>
      </c>
      <c r="K49" s="450">
        <v>40.233305436930401</v>
      </c>
      <c r="L49" s="450">
        <v>21.161173643565075</v>
      </c>
      <c r="M49" s="450">
        <v>16.169818193424994</v>
      </c>
    </row>
    <row r="50" spans="2:13">
      <c r="B50" s="477" t="s">
        <v>209</v>
      </c>
      <c r="C50" s="450">
        <v>309.62568906364442</v>
      </c>
      <c r="D50" s="450">
        <v>258.11145536144926</v>
      </c>
      <c r="E50" s="450">
        <v>243.25328493751653</v>
      </c>
      <c r="F50" s="450">
        <v>162.36730170499618</v>
      </c>
      <c r="G50" s="450">
        <v>104.79532925647561</v>
      </c>
      <c r="H50" s="450">
        <v>79.919232833927083</v>
      </c>
      <c r="I50" s="450">
        <v>60.446701192400575</v>
      </c>
      <c r="J50" s="450">
        <v>47.205377871721126</v>
      </c>
      <c r="K50" s="450">
        <v>38.720545195121858</v>
      </c>
      <c r="L50" s="450">
        <v>36.285624709929941</v>
      </c>
      <c r="M50" s="450">
        <v>35.362485334376217</v>
      </c>
    </row>
    <row r="51" spans="2:13">
      <c r="B51" s="84"/>
      <c r="C51" s="87"/>
      <c r="D51" s="87"/>
      <c r="E51" s="87"/>
      <c r="F51" s="87"/>
      <c r="G51" s="87"/>
      <c r="H51" s="87"/>
      <c r="I51" s="87"/>
      <c r="J51" s="87"/>
      <c r="K51" s="87"/>
      <c r="L51" s="87"/>
    </row>
  </sheetData>
  <pageMargins left="0.7" right="0.7" top="0.78740157499999996" bottom="0.78740157499999996" header="0.3" footer="0.3"/>
  <pageSetup paperSize="9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7831-56F9-4EF4-AC82-8CB67F864DEB}">
  <dimension ref="B2:T62"/>
  <sheetViews>
    <sheetView showGridLines="0" topLeftCell="A21" zoomScaleNormal="100" workbookViewId="0">
      <selection activeCell="G27" sqref="G27"/>
    </sheetView>
  </sheetViews>
  <sheetFormatPr defaultColWidth="10.28515625" defaultRowHeight="15"/>
  <cols>
    <col min="1" max="1" width="10.28515625" style="51"/>
    <col min="2" max="2" width="25.5703125" style="51" customWidth="1"/>
    <col min="3" max="3" width="10.42578125" style="51" customWidth="1"/>
    <col min="4" max="4" width="11.7109375" style="51" bestFit="1" customWidth="1"/>
    <col min="5" max="5" width="10.28515625" style="51" bestFit="1" customWidth="1"/>
    <col min="6" max="6" width="11.7109375" style="51" customWidth="1"/>
    <col min="7" max="7" width="9.85546875" style="51" bestFit="1" customWidth="1"/>
    <col min="8" max="8" width="11.85546875" style="51" customWidth="1"/>
    <col min="9" max="14" width="10.28515625" style="51"/>
    <col min="15" max="15" width="17" style="51" customWidth="1"/>
    <col min="16" max="16" width="7.7109375" style="51" customWidth="1"/>
    <col min="17" max="19" width="15.7109375" style="51" customWidth="1"/>
    <col min="20" max="20" width="11.7109375" style="51" customWidth="1"/>
    <col min="21" max="16384" width="10.28515625" style="51"/>
  </cols>
  <sheetData>
    <row r="2" spans="2:20" ht="15.75">
      <c r="B2" s="654" t="s">
        <v>406</v>
      </c>
      <c r="I2" s="653" t="str">
        <f>B2</f>
        <v>Průměrná velkoobchodní cena za minutu roamingového volání v EHP</v>
      </c>
      <c r="P2" s="661" t="str">
        <f>B9</f>
        <v>Průměrná velkoobchodní cena za roamingovou SMS v EHP</v>
      </c>
      <c r="R2" s="232"/>
      <c r="S2" s="232"/>
      <c r="T2" s="232"/>
    </row>
    <row r="3" spans="2:20" ht="15.75" thickBot="1">
      <c r="B3" s="667"/>
      <c r="C3" s="667"/>
      <c r="D3" s="667"/>
      <c r="E3" s="667"/>
      <c r="F3" s="667"/>
      <c r="G3" s="667"/>
    </row>
    <row r="4" spans="2:20">
      <c r="B4" s="668" t="s">
        <v>104</v>
      </c>
      <c r="C4" s="665">
        <v>2021</v>
      </c>
      <c r="D4" s="665">
        <v>2022</v>
      </c>
      <c r="E4" s="665">
        <v>2023</v>
      </c>
      <c r="F4" s="665">
        <v>2024</v>
      </c>
      <c r="G4" s="666">
        <v>2025</v>
      </c>
    </row>
    <row r="5" spans="2:20">
      <c r="B5" s="655" t="s">
        <v>108</v>
      </c>
      <c r="C5" s="656">
        <v>1.6668488856012322E-2</v>
      </c>
      <c r="D5" s="656">
        <v>1.4547361381762306E-2</v>
      </c>
      <c r="E5" s="656">
        <v>1.2799253694442552E-2</v>
      </c>
      <c r="F5" s="656">
        <v>1.1926248326753094E-2</v>
      </c>
      <c r="G5" s="657">
        <v>1.1833715994443271E-2</v>
      </c>
    </row>
    <row r="6" spans="2:20">
      <c r="B6" s="655" t="s">
        <v>109</v>
      </c>
      <c r="C6" s="656">
        <v>3.0267955969184912E-2</v>
      </c>
      <c r="D6" s="656">
        <v>2.8470714777894916E-2</v>
      </c>
      <c r="E6" s="656">
        <v>2.2537713582581116E-2</v>
      </c>
      <c r="F6" s="656">
        <v>1.3384162122372622E-2</v>
      </c>
      <c r="G6" s="657">
        <v>7.6636866257423272E-3</v>
      </c>
    </row>
    <row r="7" spans="2:20">
      <c r="B7" s="662" t="s">
        <v>110</v>
      </c>
      <c r="C7" s="663">
        <v>3.2000000000000001E-2</v>
      </c>
      <c r="D7" s="663">
        <v>2.1999999999999999E-2</v>
      </c>
      <c r="E7" s="663">
        <v>2.1999999999999999E-2</v>
      </c>
      <c r="F7" s="663">
        <v>2.1999999999999999E-2</v>
      </c>
      <c r="G7" s="664">
        <v>1.9E-2</v>
      </c>
    </row>
    <row r="8" spans="2:20">
      <c r="B8" s="1181" t="s">
        <v>726</v>
      </c>
      <c r="C8" s="656"/>
      <c r="D8" s="656"/>
      <c r="E8" s="656"/>
      <c r="F8" s="656"/>
      <c r="G8" s="656"/>
      <c r="H8" s="656"/>
    </row>
    <row r="9" spans="2:20" ht="15.75">
      <c r="B9" s="654" t="s">
        <v>486</v>
      </c>
      <c r="C9" s="656"/>
      <c r="D9" s="656"/>
      <c r="E9" s="656"/>
      <c r="F9" s="656"/>
      <c r="G9" s="656"/>
      <c r="H9" s="656"/>
    </row>
    <row r="10" spans="2:20" ht="15.75" thickBot="1">
      <c r="B10" s="669"/>
      <c r="C10" s="670"/>
      <c r="D10" s="671"/>
      <c r="E10" s="671"/>
      <c r="F10" s="671"/>
      <c r="G10" s="671"/>
      <c r="H10" s="969"/>
    </row>
    <row r="11" spans="2:20" ht="15.75" customHeight="1">
      <c r="B11" s="668" t="s">
        <v>105</v>
      </c>
      <c r="C11" s="673">
        <v>2021</v>
      </c>
      <c r="D11" s="673">
        <v>2022</v>
      </c>
      <c r="E11" s="673">
        <v>2023</v>
      </c>
      <c r="F11" s="673">
        <v>2024</v>
      </c>
      <c r="G11" s="674">
        <v>2025</v>
      </c>
    </row>
    <row r="12" spans="2:20">
      <c r="B12" s="655" t="s">
        <v>108</v>
      </c>
      <c r="C12" s="656">
        <v>2.70406904450137E-3</v>
      </c>
      <c r="D12" s="656">
        <v>1.8460517923327955E-3</v>
      </c>
      <c r="E12" s="656">
        <v>1.9161479923341228E-3</v>
      </c>
      <c r="F12" s="656">
        <v>1.2481006573048861E-3</v>
      </c>
      <c r="G12" s="657">
        <v>1.3443965831404022E-3</v>
      </c>
    </row>
    <row r="13" spans="2:20">
      <c r="B13" s="655" t="s">
        <v>109</v>
      </c>
      <c r="C13" s="656">
        <v>9.5500598072521467E-3</v>
      </c>
      <c r="D13" s="656">
        <v>6.8590819409717193E-3</v>
      </c>
      <c r="E13" s="656">
        <v>3.7422763857543079E-3</v>
      </c>
      <c r="F13" s="656">
        <v>2.4282418262212527E-3</v>
      </c>
      <c r="G13" s="657">
        <v>1.3091417065598126E-3</v>
      </c>
    </row>
    <row r="14" spans="2:20">
      <c r="B14" s="662" t="s">
        <v>110</v>
      </c>
      <c r="C14" s="663">
        <v>0.01</v>
      </c>
      <c r="D14" s="663">
        <v>4.0000000000000001E-3</v>
      </c>
      <c r="E14" s="663">
        <v>4.0000000000000001E-3</v>
      </c>
      <c r="F14" s="663">
        <v>4.0000000000000001E-3</v>
      </c>
      <c r="G14" s="664">
        <v>3.0000000000000001E-3</v>
      </c>
    </row>
    <row r="15" spans="2:20">
      <c r="B15" s="1181" t="s">
        <v>727</v>
      </c>
      <c r="C15" s="658"/>
      <c r="D15" s="658"/>
      <c r="E15" s="656"/>
      <c r="F15" s="656"/>
      <c r="G15" s="656"/>
      <c r="H15" s="656"/>
    </row>
    <row r="16" spans="2:20" ht="15.75">
      <c r="B16" s="654" t="s">
        <v>705</v>
      </c>
      <c r="C16" s="658"/>
      <c r="D16" s="658"/>
      <c r="E16" s="656"/>
      <c r="F16" s="656"/>
      <c r="G16" s="656"/>
      <c r="H16" s="656"/>
    </row>
    <row r="17" spans="2:20" ht="15.75" thickBot="1">
      <c r="B17" s="669"/>
      <c r="C17" s="670"/>
      <c r="D17" s="670"/>
      <c r="E17" s="672"/>
      <c r="F17" s="672"/>
      <c r="G17" s="672"/>
      <c r="H17" s="968"/>
    </row>
    <row r="18" spans="2:20">
      <c r="B18" s="668" t="s">
        <v>106</v>
      </c>
      <c r="C18" s="673">
        <v>2021</v>
      </c>
      <c r="D18" s="673">
        <v>2022</v>
      </c>
      <c r="E18" s="673">
        <v>2023</v>
      </c>
      <c r="F18" s="673">
        <v>2024</v>
      </c>
      <c r="G18" s="674">
        <v>2025</v>
      </c>
    </row>
    <row r="19" spans="2:20">
      <c r="B19" s="655" t="s">
        <v>108</v>
      </c>
      <c r="C19" s="656">
        <v>1.416658694837472</v>
      </c>
      <c r="D19" s="656">
        <v>0.98192996974288949</v>
      </c>
      <c r="E19" s="656">
        <v>0.83419449812256363</v>
      </c>
      <c r="F19" s="656">
        <v>0.7186700143540744</v>
      </c>
      <c r="G19" s="657">
        <v>0.61326725297264828</v>
      </c>
      <c r="I19" s="661" t="str">
        <f>B16</f>
        <v xml:space="preserve">Průměrná velkoobchodní cena za 1 GB roamingových  dat v EHP </v>
      </c>
      <c r="J19" s="660"/>
      <c r="K19" s="660"/>
      <c r="L19" s="660"/>
      <c r="M19" s="660"/>
      <c r="N19" s="232"/>
      <c r="O19" s="232"/>
    </row>
    <row r="20" spans="2:20">
      <c r="B20" s="655" t="s">
        <v>109</v>
      </c>
      <c r="C20" s="656">
        <v>2.7707985192001017</v>
      </c>
      <c r="D20" s="656">
        <v>2.0433308011722628</v>
      </c>
      <c r="E20" s="656">
        <v>1.5220182121096739</v>
      </c>
      <c r="F20" s="656">
        <v>1.1615999787037492</v>
      </c>
      <c r="G20" s="657">
        <v>0.82890521920319604</v>
      </c>
      <c r="J20" s="52"/>
    </row>
    <row r="21" spans="2:20">
      <c r="B21" s="662" t="s">
        <v>110</v>
      </c>
      <c r="C21" s="675">
        <v>2.5</v>
      </c>
      <c r="D21" s="675">
        <v>2</v>
      </c>
      <c r="E21" s="675">
        <v>1.8</v>
      </c>
      <c r="F21" s="676">
        <v>1.55</v>
      </c>
      <c r="G21" s="967">
        <v>1.3</v>
      </c>
    </row>
    <row r="22" spans="2:20">
      <c r="B22" s="1181" t="s">
        <v>728</v>
      </c>
      <c r="C22" s="656"/>
      <c r="D22" s="656"/>
      <c r="E22" s="656"/>
      <c r="F22" s="659"/>
      <c r="G22" s="659"/>
      <c r="H22" s="656"/>
    </row>
    <row r="23" spans="2:20">
      <c r="B23" s="655"/>
      <c r="C23" s="656"/>
      <c r="D23" s="656"/>
      <c r="E23" s="656"/>
      <c r="F23" s="659"/>
      <c r="G23" s="659"/>
      <c r="H23" s="656"/>
    </row>
    <row r="24" spans="2:20">
      <c r="B24" s="655"/>
      <c r="C24" s="656"/>
      <c r="D24" s="656"/>
      <c r="E24" s="656"/>
      <c r="F24" s="659"/>
      <c r="G24" s="659"/>
      <c r="H24" s="656"/>
    </row>
    <row r="25" spans="2:20">
      <c r="B25" s="655"/>
      <c r="C25" s="656"/>
      <c r="D25" s="656"/>
      <c r="E25" s="656"/>
      <c r="F25" s="659"/>
      <c r="G25" s="659"/>
      <c r="H25" s="656"/>
    </row>
    <row r="26" spans="2:20">
      <c r="B26" s="655"/>
      <c r="C26" s="656"/>
      <c r="D26" s="656"/>
      <c r="E26" s="656"/>
      <c r="F26" s="659"/>
      <c r="G26" s="659"/>
      <c r="H26" s="656"/>
    </row>
    <row r="27" spans="2:20">
      <c r="B27" s="655"/>
      <c r="C27" s="656"/>
      <c r="D27" s="656"/>
      <c r="E27" s="656"/>
      <c r="F27" s="659"/>
      <c r="G27" s="659"/>
      <c r="H27" s="656"/>
    </row>
    <row r="28" spans="2:20">
      <c r="B28" s="655"/>
      <c r="C28" s="656"/>
      <c r="D28" s="656"/>
      <c r="E28" s="656"/>
      <c r="F28" s="659"/>
      <c r="G28" s="659"/>
      <c r="H28" s="656"/>
    </row>
    <row r="29" spans="2:20">
      <c r="B29" s="655"/>
      <c r="C29" s="656"/>
      <c r="D29" s="656"/>
      <c r="E29" s="656"/>
      <c r="F29" s="659"/>
      <c r="G29" s="659"/>
      <c r="H29" s="656"/>
    </row>
    <row r="30" spans="2:20" ht="15.75" customHeight="1">
      <c r="C30" s="53"/>
      <c r="O30" s="180"/>
      <c r="P30" s="1021">
        <v>2025</v>
      </c>
      <c r="Q30" s="888"/>
      <c r="R30" s="889" t="s">
        <v>495</v>
      </c>
      <c r="S30" s="889" t="s">
        <v>496</v>
      </c>
      <c r="T30" s="889" t="s">
        <v>497</v>
      </c>
    </row>
    <row r="31" spans="2:20" ht="30" customHeight="1">
      <c r="C31" s="53"/>
      <c r="O31" s="180"/>
      <c r="P31" s="1021"/>
      <c r="Q31" s="884" t="s">
        <v>518</v>
      </c>
      <c r="R31" s="924" t="s">
        <v>520</v>
      </c>
      <c r="S31" s="924" t="s">
        <v>519</v>
      </c>
      <c r="T31" s="925" t="s">
        <v>622</v>
      </c>
    </row>
    <row r="32" spans="2:20" ht="30" customHeight="1">
      <c r="C32" s="53"/>
      <c r="P32" s="1021"/>
      <c r="Q32" s="902" t="s">
        <v>517</v>
      </c>
      <c r="R32" s="924">
        <v>0.47</v>
      </c>
      <c r="S32" s="924">
        <v>7.0000000000000007E-2</v>
      </c>
      <c r="T32" s="924">
        <v>32.65</v>
      </c>
    </row>
    <row r="33" spans="2:20" ht="15.75" customHeight="1">
      <c r="B33" s="486" t="s">
        <v>516</v>
      </c>
    </row>
    <row r="34" spans="2:20" ht="15.75" thickBot="1">
      <c r="I34" s="180"/>
    </row>
    <row r="35" spans="2:20" ht="20.25" thickBot="1">
      <c r="B35" s="1095" t="s">
        <v>111</v>
      </c>
      <c r="C35" s="1097" t="s">
        <v>112</v>
      </c>
      <c r="D35" s="1098"/>
      <c r="E35" s="1098"/>
      <c r="F35" s="1098"/>
      <c r="G35" s="1098"/>
      <c r="H35" s="1099"/>
      <c r="R35" s="231"/>
      <c r="S35" s="231"/>
      <c r="T35" s="231"/>
    </row>
    <row r="36" spans="2:20" ht="20.25" thickBot="1">
      <c r="B36" s="1096"/>
      <c r="C36" s="1100" t="s">
        <v>113</v>
      </c>
      <c r="D36" s="1101"/>
      <c r="E36" s="1102" t="s">
        <v>105</v>
      </c>
      <c r="F36" s="1101"/>
      <c r="G36" s="1102" t="s">
        <v>106</v>
      </c>
      <c r="H36" s="1101"/>
      <c r="I36" s="232"/>
      <c r="K36" s="232"/>
      <c r="L36" s="232"/>
      <c r="M36" s="232"/>
      <c r="N36" s="232"/>
      <c r="R36" s="231"/>
      <c r="S36" s="231"/>
      <c r="T36" s="231"/>
    </row>
    <row r="37" spans="2:20" ht="15.75" thickBot="1">
      <c r="B37" s="1096"/>
      <c r="C37" s="487" t="s">
        <v>114</v>
      </c>
      <c r="D37" s="487" t="s">
        <v>115</v>
      </c>
      <c r="E37" s="487" t="s">
        <v>116</v>
      </c>
      <c r="F37" s="487" t="s">
        <v>117</v>
      </c>
      <c r="G37" s="487" t="s">
        <v>118</v>
      </c>
      <c r="H37" s="487" t="s">
        <v>119</v>
      </c>
    </row>
    <row r="38" spans="2:20">
      <c r="B38" s="488">
        <v>43466</v>
      </c>
      <c r="C38" s="489">
        <v>3.2000000000000001E-2</v>
      </c>
      <c r="D38" s="489">
        <v>0.81730000000000003</v>
      </c>
      <c r="E38" s="489">
        <v>0.01</v>
      </c>
      <c r="F38" s="489">
        <v>0.25540000000000002</v>
      </c>
      <c r="G38" s="489">
        <v>4.5</v>
      </c>
      <c r="H38" s="964">
        <v>114.93899999999999</v>
      </c>
    </row>
    <row r="39" spans="2:20">
      <c r="B39" s="490">
        <v>43647</v>
      </c>
      <c r="C39" s="491">
        <v>3.2000000000000001E-2</v>
      </c>
      <c r="D39" s="491">
        <v>0.82110000000000005</v>
      </c>
      <c r="E39" s="491">
        <v>0.01</v>
      </c>
      <c r="F39" s="491">
        <v>0.25659999999999999</v>
      </c>
      <c r="G39" s="491">
        <v>4.5</v>
      </c>
      <c r="H39" s="491">
        <v>115.46550000000001</v>
      </c>
    </row>
    <row r="40" spans="2:20">
      <c r="B40" s="490">
        <v>43831</v>
      </c>
      <c r="C40" s="491">
        <v>3.2000000000000001E-2</v>
      </c>
      <c r="D40" s="491">
        <v>0.82110000000000005</v>
      </c>
      <c r="E40" s="491">
        <v>0.01</v>
      </c>
      <c r="F40" s="491">
        <v>0.25659999999999999</v>
      </c>
      <c r="G40" s="491">
        <v>3.5</v>
      </c>
      <c r="H40" s="491">
        <v>89.8065</v>
      </c>
    </row>
    <row r="41" spans="2:20">
      <c r="B41" s="490">
        <v>44013</v>
      </c>
      <c r="C41" s="491">
        <v>3.2000000000000001E-2</v>
      </c>
      <c r="D41" s="491">
        <v>0.86709999999999998</v>
      </c>
      <c r="E41" s="491">
        <v>0.01</v>
      </c>
      <c r="F41" s="493">
        <v>0.27100000000000002</v>
      </c>
      <c r="G41" s="491">
        <v>3.5</v>
      </c>
      <c r="H41" s="491">
        <v>94.839500000000001</v>
      </c>
    </row>
    <row r="42" spans="2:20">
      <c r="B42" s="490">
        <v>44197</v>
      </c>
      <c r="C42" s="491">
        <v>3.2000000000000001E-2</v>
      </c>
      <c r="D42" s="491">
        <v>0.86709999999999998</v>
      </c>
      <c r="E42" s="491">
        <v>0.01</v>
      </c>
      <c r="F42" s="493">
        <v>0.27100000000000002</v>
      </c>
      <c r="G42" s="491">
        <v>3</v>
      </c>
      <c r="H42" s="493">
        <v>81.290999999999997</v>
      </c>
    </row>
    <row r="43" spans="2:20">
      <c r="B43" s="490">
        <v>44378</v>
      </c>
      <c r="C43" s="491">
        <v>3.2000000000000001E-2</v>
      </c>
      <c r="D43" s="491">
        <v>0.82830000000000004</v>
      </c>
      <c r="E43" s="491">
        <v>0.01</v>
      </c>
      <c r="F43" s="491">
        <v>0.25879999999999997</v>
      </c>
      <c r="G43" s="491">
        <v>3</v>
      </c>
      <c r="H43" s="493">
        <v>77.649000000000001</v>
      </c>
    </row>
    <row r="44" spans="2:20">
      <c r="B44" s="492">
        <v>44562</v>
      </c>
      <c r="C44" s="491">
        <v>3.2000000000000001E-2</v>
      </c>
      <c r="D44" s="491">
        <v>0.82830000000000004</v>
      </c>
      <c r="E44" s="491">
        <v>0.01</v>
      </c>
      <c r="F44" s="491">
        <v>0.25879999999999997</v>
      </c>
      <c r="G44" s="491">
        <v>2.5</v>
      </c>
      <c r="H44" s="491">
        <v>64.707499999999996</v>
      </c>
    </row>
    <row r="45" spans="2:20">
      <c r="B45" s="492">
        <v>44743</v>
      </c>
      <c r="C45" s="491">
        <v>2.1999999999999999E-2</v>
      </c>
      <c r="D45" s="493">
        <v>0.54200000000000004</v>
      </c>
      <c r="E45" s="491">
        <v>4.0000000000000001E-3</v>
      </c>
      <c r="F45" s="491">
        <v>9.8500000000000004E-2</v>
      </c>
      <c r="G45" s="491">
        <v>2</v>
      </c>
      <c r="H45" s="491">
        <v>49.273299999999999</v>
      </c>
    </row>
    <row r="46" spans="2:20">
      <c r="B46" s="492">
        <v>44927</v>
      </c>
      <c r="C46" s="491">
        <v>2.1999999999999999E-2</v>
      </c>
      <c r="D46" s="493">
        <v>0.54200000000000004</v>
      </c>
      <c r="E46" s="491">
        <v>4.0000000000000001E-3</v>
      </c>
      <c r="F46" s="491">
        <v>9.8500000000000004E-2</v>
      </c>
      <c r="G46" s="491">
        <v>1.8</v>
      </c>
      <c r="H46" s="493">
        <v>44.345999999999997</v>
      </c>
    </row>
    <row r="47" spans="2:20">
      <c r="B47" s="492">
        <v>45108</v>
      </c>
      <c r="C47" s="491">
        <v>2.1999999999999999E-2</v>
      </c>
      <c r="D47" s="491">
        <v>0.52470000000000006</v>
      </c>
      <c r="E47" s="491">
        <v>4.0000000000000001E-3</v>
      </c>
      <c r="F47" s="491">
        <v>9.5399999999999999E-2</v>
      </c>
      <c r="G47" s="491">
        <v>1.8</v>
      </c>
      <c r="H47" s="491">
        <v>42.930599999999998</v>
      </c>
    </row>
    <row r="48" spans="2:20">
      <c r="B48" s="492">
        <v>45292</v>
      </c>
      <c r="C48" s="491">
        <v>2.1999999999999999E-2</v>
      </c>
      <c r="D48" s="491">
        <v>0.52470000000000006</v>
      </c>
      <c r="E48" s="491">
        <v>4.0000000000000001E-3</v>
      </c>
      <c r="F48" s="491">
        <v>9.5399999999999999E-2</v>
      </c>
      <c r="G48" s="491">
        <v>1.55</v>
      </c>
      <c r="H48" s="493">
        <v>36.968016666666671</v>
      </c>
    </row>
    <row r="49" spans="2:12">
      <c r="B49" s="492">
        <v>45474</v>
      </c>
      <c r="C49" s="491">
        <v>2.1999999999999999E-2</v>
      </c>
      <c r="D49" s="493">
        <v>0.55172333333333334</v>
      </c>
      <c r="E49" s="491">
        <v>4.0000000000000001E-3</v>
      </c>
      <c r="F49" s="493">
        <v>0.10031333333333334</v>
      </c>
      <c r="G49" s="491">
        <v>1.55</v>
      </c>
      <c r="H49" s="493">
        <v>38.871416666666669</v>
      </c>
    </row>
    <row r="50" spans="2:12">
      <c r="B50" s="494">
        <v>45658</v>
      </c>
      <c r="C50" s="495">
        <v>1.9E-2</v>
      </c>
      <c r="D50" s="962">
        <v>0.47648833333333329</v>
      </c>
      <c r="E50" s="495">
        <v>3.0000000000000001E-3</v>
      </c>
      <c r="F50" s="962">
        <v>7.5234999999999996E-2</v>
      </c>
      <c r="G50" s="965">
        <v>1.3</v>
      </c>
      <c r="H50" s="962">
        <v>32.601833333333332</v>
      </c>
    </row>
    <row r="51" spans="2:12" ht="15.75" thickBot="1">
      <c r="B51" s="496">
        <v>45839</v>
      </c>
      <c r="C51" s="497">
        <v>1.9E-2</v>
      </c>
      <c r="D51" s="963">
        <v>0.47722300000000001</v>
      </c>
      <c r="E51" s="497">
        <v>3.0000000000000001E-3</v>
      </c>
      <c r="F51" s="963">
        <v>7.5351000000000001E-2</v>
      </c>
      <c r="G51" s="966">
        <v>1.3</v>
      </c>
      <c r="H51" s="963">
        <v>32.652100000000004</v>
      </c>
    </row>
    <row r="53" spans="2:12">
      <c r="B53" s="180"/>
    </row>
    <row r="54" spans="2:12">
      <c r="L54" s="485"/>
    </row>
    <row r="55" spans="2:12">
      <c r="B55" s="1009"/>
      <c r="C55" s="1010"/>
      <c r="D55" s="1094"/>
      <c r="E55" s="1094"/>
    </row>
    <row r="56" spans="2:12">
      <c r="B56" s="1009"/>
      <c r="C56" s="1010"/>
      <c r="D56" s="1094"/>
      <c r="E56" s="1094"/>
    </row>
    <row r="57" spans="2:12">
      <c r="B57" s="1009"/>
      <c r="C57" s="1010"/>
      <c r="D57" s="1093"/>
      <c r="E57" s="1093"/>
    </row>
    <row r="59" spans="2:12">
      <c r="B59" s="1009"/>
      <c r="C59" s="1010"/>
      <c r="D59" s="1094"/>
      <c r="E59" s="1094"/>
    </row>
    <row r="60" spans="2:12">
      <c r="B60" s="1009"/>
      <c r="C60" s="1010"/>
      <c r="D60" s="1094"/>
      <c r="E60" s="1094"/>
    </row>
    <row r="61" spans="2:12">
      <c r="B61" s="1009"/>
      <c r="C61" s="1010"/>
      <c r="D61" s="1093"/>
      <c r="E61" s="1093"/>
    </row>
    <row r="62" spans="2:12" ht="31.5" customHeight="1"/>
  </sheetData>
  <mergeCells count="12">
    <mergeCell ref="P30:P32"/>
    <mergeCell ref="B35:B37"/>
    <mergeCell ref="C35:H35"/>
    <mergeCell ref="C36:D36"/>
    <mergeCell ref="E36:F36"/>
    <mergeCell ref="G36:H36"/>
    <mergeCell ref="D61:E61"/>
    <mergeCell ref="D55:E55"/>
    <mergeCell ref="D56:E56"/>
    <mergeCell ref="D57:E57"/>
    <mergeCell ref="D59:E59"/>
    <mergeCell ref="D60:E6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21DB-2525-4B6A-903F-75FFC9ECE99C}">
  <dimension ref="A2:I76"/>
  <sheetViews>
    <sheetView showGridLines="0" zoomScale="85" zoomScaleNormal="85" workbookViewId="0">
      <selection activeCell="G18" sqref="G18"/>
    </sheetView>
  </sheetViews>
  <sheetFormatPr defaultRowHeight="15"/>
  <cols>
    <col min="1" max="1" width="9" customWidth="1"/>
    <col min="2" max="2" width="7.7109375" customWidth="1"/>
    <col min="3" max="3" width="75.28515625" customWidth="1"/>
    <col min="4" max="4" width="29.28515625" customWidth="1"/>
    <col min="6" max="6" width="14.140625" customWidth="1"/>
    <col min="7" max="7" width="65.28515625" customWidth="1"/>
    <col min="8" max="9" width="18.42578125" customWidth="1"/>
  </cols>
  <sheetData>
    <row r="2" spans="1:4" ht="15.75">
      <c r="A2" s="17"/>
      <c r="B2" s="237" t="s">
        <v>401</v>
      </c>
      <c r="C2" s="193"/>
    </row>
    <row r="3" spans="1:4">
      <c r="A3" s="17"/>
      <c r="B3" s="233"/>
      <c r="C3" s="193"/>
    </row>
    <row r="4" spans="1:4">
      <c r="A4" s="17"/>
      <c r="B4" s="1021">
        <v>2025</v>
      </c>
      <c r="C4" s="1011" t="s">
        <v>32</v>
      </c>
      <c r="D4" s="1012" t="s">
        <v>21</v>
      </c>
    </row>
    <row r="5" spans="1:4" ht="19.5" customHeight="1">
      <c r="B5" s="1021"/>
      <c r="C5" s="988" t="s">
        <v>1</v>
      </c>
      <c r="D5" s="891"/>
    </row>
    <row r="6" spans="1:4" ht="19.5" customHeight="1">
      <c r="B6" s="1021"/>
      <c r="C6" s="979" t="s">
        <v>28</v>
      </c>
      <c r="D6" s="980" t="s">
        <v>16</v>
      </c>
    </row>
    <row r="7" spans="1:4" ht="19.5" customHeight="1">
      <c r="B7" s="1021"/>
      <c r="C7" s="978" t="s">
        <v>17</v>
      </c>
      <c r="D7" s="931">
        <v>99</v>
      </c>
    </row>
    <row r="8" spans="1:4" ht="33.75" customHeight="1">
      <c r="B8" s="1021"/>
      <c r="C8" s="978" t="s">
        <v>704</v>
      </c>
      <c r="D8" s="931">
        <v>499</v>
      </c>
    </row>
    <row r="9" spans="1:4" ht="46.5" customHeight="1">
      <c r="B9" s="1021"/>
      <c r="C9" s="978" t="s">
        <v>690</v>
      </c>
      <c r="D9" s="926">
        <v>499</v>
      </c>
    </row>
    <row r="10" spans="1:4" ht="19.5" customHeight="1">
      <c r="B10" s="1021"/>
      <c r="C10" s="978" t="s">
        <v>18</v>
      </c>
      <c r="D10" s="932">
        <v>1936</v>
      </c>
    </row>
    <row r="11" spans="1:4" ht="19.5" customHeight="1">
      <c r="B11" s="1021"/>
      <c r="C11" s="981" t="s">
        <v>691</v>
      </c>
      <c r="D11" s="982" t="s">
        <v>22</v>
      </c>
    </row>
    <row r="12" spans="1:4" ht="19.5" customHeight="1">
      <c r="B12" s="1021"/>
      <c r="C12" s="988" t="s">
        <v>19</v>
      </c>
      <c r="D12" s="880"/>
    </row>
    <row r="13" spans="1:4" ht="19.5" customHeight="1">
      <c r="B13" s="1021"/>
      <c r="C13" s="979" t="s">
        <v>447</v>
      </c>
      <c r="D13" s="980">
        <v>99</v>
      </c>
    </row>
    <row r="14" spans="1:4" ht="19.5" customHeight="1">
      <c r="B14" s="1021"/>
      <c r="C14" s="978" t="s">
        <v>448</v>
      </c>
      <c r="D14" s="931" t="s">
        <v>25</v>
      </c>
    </row>
    <row r="15" spans="1:4" ht="19.5" customHeight="1">
      <c r="B15" s="1021"/>
      <c r="C15" s="978" t="s">
        <v>605</v>
      </c>
      <c r="D15" s="932">
        <v>2599</v>
      </c>
    </row>
    <row r="16" spans="1:4" ht="19.5" customHeight="1">
      <c r="B16" s="1021"/>
      <c r="C16" s="978" t="s">
        <v>449</v>
      </c>
      <c r="D16" s="931">
        <v>555</v>
      </c>
    </row>
    <row r="17" spans="2:4" ht="19.5" customHeight="1">
      <c r="B17" s="1021"/>
      <c r="C17" s="978" t="s">
        <v>442</v>
      </c>
      <c r="D17" s="932">
        <v>1699</v>
      </c>
    </row>
    <row r="18" spans="2:4" ht="33.75" customHeight="1">
      <c r="B18" s="1021"/>
      <c r="C18" s="978" t="s">
        <v>24</v>
      </c>
      <c r="D18" s="927">
        <v>2400</v>
      </c>
    </row>
    <row r="19" spans="2:4" ht="19.5" customHeight="1">
      <c r="B19" s="1021"/>
      <c r="C19" s="978" t="s">
        <v>20</v>
      </c>
      <c r="D19" s="932">
        <v>3000</v>
      </c>
    </row>
    <row r="20" spans="2:4" ht="19.5" customHeight="1">
      <c r="B20" s="1021"/>
      <c r="C20" s="989" t="s">
        <v>6</v>
      </c>
      <c r="D20" s="892"/>
    </row>
    <row r="21" spans="2:4" ht="19.5" customHeight="1">
      <c r="B21" s="1021"/>
      <c r="C21" s="978" t="s">
        <v>29</v>
      </c>
      <c r="D21" s="980">
        <v>499</v>
      </c>
    </row>
    <row r="22" spans="2:4" ht="19.5" customHeight="1">
      <c r="B22" s="1021"/>
      <c r="C22" s="978" t="s">
        <v>443</v>
      </c>
      <c r="D22" s="931" t="s">
        <v>25</v>
      </c>
    </row>
    <row r="23" spans="2:4" ht="19.5" customHeight="1">
      <c r="B23" s="1021"/>
      <c r="C23" s="981" t="s">
        <v>26</v>
      </c>
      <c r="D23" s="932">
        <v>1999</v>
      </c>
    </row>
    <row r="24" spans="2:4" ht="19.5" customHeight="1">
      <c r="B24" s="1021"/>
      <c r="C24" s="988" t="s">
        <v>14</v>
      </c>
      <c r="D24" s="892"/>
    </row>
    <row r="25" spans="2:4" ht="33.75" customHeight="1">
      <c r="B25" s="1021"/>
      <c r="C25" s="903" t="s">
        <v>450</v>
      </c>
      <c r="D25" s="983">
        <v>2000</v>
      </c>
    </row>
    <row r="26" spans="2:4" ht="33.75" customHeight="1">
      <c r="B26" s="1021"/>
      <c r="C26" s="902" t="s">
        <v>451</v>
      </c>
      <c r="D26" s="927">
        <v>3500</v>
      </c>
    </row>
    <row r="27" spans="2:4" ht="19.5" customHeight="1">
      <c r="B27" s="1021"/>
      <c r="C27" s="902" t="s">
        <v>452</v>
      </c>
      <c r="D27" s="932">
        <v>1300</v>
      </c>
    </row>
    <row r="28" spans="2:4" ht="19.5" customHeight="1">
      <c r="B28" s="1021"/>
      <c r="C28" s="902" t="s">
        <v>27</v>
      </c>
      <c r="D28" s="932">
        <v>650</v>
      </c>
    </row>
    <row r="29" spans="2:4" ht="19.5" customHeight="1">
      <c r="B29" s="1021"/>
      <c r="C29" s="990" t="s">
        <v>4</v>
      </c>
      <c r="D29" s="991">
        <v>0</v>
      </c>
    </row>
    <row r="30" spans="2:4">
      <c r="C30" s="193"/>
    </row>
    <row r="31" spans="2:4" ht="19.5" customHeight="1">
      <c r="B31" s="1021">
        <v>2025</v>
      </c>
      <c r="C31" s="893"/>
      <c r="D31" s="1013" t="s">
        <v>459</v>
      </c>
    </row>
    <row r="32" spans="2:4" ht="63">
      <c r="B32" s="1021"/>
      <c r="C32" s="984" t="s">
        <v>1</v>
      </c>
      <c r="D32" s="929" t="s">
        <v>494</v>
      </c>
    </row>
    <row r="33" spans="2:9" ht="19.5" customHeight="1">
      <c r="B33" s="1021"/>
      <c r="C33" s="985" t="s">
        <v>14</v>
      </c>
      <c r="D33" s="986" t="s">
        <v>453</v>
      </c>
    </row>
    <row r="34" spans="2:9" ht="19.5" customHeight="1">
      <c r="B34" s="1021"/>
      <c r="C34" s="985" t="s">
        <v>6</v>
      </c>
      <c r="D34" s="986" t="s">
        <v>15</v>
      </c>
    </row>
    <row r="35" spans="2:9" ht="19.5" customHeight="1">
      <c r="B35" s="1021"/>
      <c r="C35" s="985" t="s">
        <v>2</v>
      </c>
      <c r="D35" s="987">
        <v>2000</v>
      </c>
    </row>
    <row r="36" spans="2:9" ht="19.5" customHeight="1">
      <c r="B36" s="1021"/>
      <c r="C36" s="992" t="s">
        <v>4</v>
      </c>
      <c r="D36" s="991">
        <v>0</v>
      </c>
    </row>
    <row r="39" spans="2:9">
      <c r="B39" s="177"/>
    </row>
    <row r="40" spans="2:9">
      <c r="F40" s="677" t="s">
        <v>401</v>
      </c>
    </row>
    <row r="41" spans="2:9">
      <c r="F41" s="677"/>
    </row>
    <row r="42" spans="2:9">
      <c r="F42" s="993" t="s">
        <v>0</v>
      </c>
      <c r="G42" s="994" t="s">
        <v>437</v>
      </c>
      <c r="H42" s="995">
        <v>2024</v>
      </c>
      <c r="I42" s="996">
        <v>2025</v>
      </c>
    </row>
    <row r="43" spans="2:9" ht="30">
      <c r="F43" s="1022" t="s">
        <v>1</v>
      </c>
      <c r="G43" s="678" t="s">
        <v>28</v>
      </c>
      <c r="H43" s="679" t="s">
        <v>16</v>
      </c>
      <c r="I43" s="680" t="s">
        <v>16</v>
      </c>
    </row>
    <row r="44" spans="2:9">
      <c r="F44" s="1017"/>
      <c r="G44" s="681" t="s">
        <v>17</v>
      </c>
      <c r="H44" s="682">
        <v>99</v>
      </c>
      <c r="I44" s="683">
        <v>99</v>
      </c>
    </row>
    <row r="45" spans="2:9" ht="30">
      <c r="F45" s="1017"/>
      <c r="G45" s="681" t="s">
        <v>30</v>
      </c>
      <c r="H45" s="682">
        <v>499</v>
      </c>
      <c r="I45" s="683">
        <v>499</v>
      </c>
    </row>
    <row r="46" spans="2:9" ht="45">
      <c r="F46" s="1017"/>
      <c r="G46" s="681" t="s">
        <v>436</v>
      </c>
      <c r="H46" s="682">
        <v>499</v>
      </c>
      <c r="I46" s="683">
        <v>499</v>
      </c>
    </row>
    <row r="47" spans="2:9">
      <c r="F47" s="1017"/>
      <c r="G47" s="681" t="s">
        <v>18</v>
      </c>
      <c r="H47" s="684">
        <v>1936</v>
      </c>
      <c r="I47" s="685">
        <v>1936</v>
      </c>
    </row>
    <row r="48" spans="2:9">
      <c r="F48" s="1017"/>
      <c r="G48" s="681" t="s">
        <v>23</v>
      </c>
      <c r="H48" s="682" t="s">
        <v>22</v>
      </c>
      <c r="I48" s="683" t="s">
        <v>22</v>
      </c>
    </row>
    <row r="49" spans="6:9">
      <c r="F49" s="1014" t="s">
        <v>2</v>
      </c>
      <c r="G49" s="686" t="s">
        <v>438</v>
      </c>
      <c r="H49" s="687">
        <v>99</v>
      </c>
      <c r="I49" s="688">
        <v>99</v>
      </c>
    </row>
    <row r="50" spans="6:9">
      <c r="F50" s="1015"/>
      <c r="G50" s="686" t="s">
        <v>439</v>
      </c>
      <c r="H50" s="689" t="s">
        <v>25</v>
      </c>
      <c r="I50" s="690" t="s">
        <v>25</v>
      </c>
    </row>
    <row r="51" spans="6:9">
      <c r="F51" s="1015"/>
      <c r="G51" s="686" t="s">
        <v>440</v>
      </c>
      <c r="H51" s="691">
        <v>2599</v>
      </c>
      <c r="I51" s="691">
        <v>2599</v>
      </c>
    </row>
    <row r="52" spans="6:9">
      <c r="F52" s="1015"/>
      <c r="G52" s="686" t="s">
        <v>441</v>
      </c>
      <c r="H52" s="687">
        <v>555</v>
      </c>
      <c r="I52" s="688">
        <v>555</v>
      </c>
    </row>
    <row r="53" spans="6:9">
      <c r="F53" s="1015"/>
      <c r="G53" s="686" t="s">
        <v>442</v>
      </c>
      <c r="H53" s="691">
        <v>1699</v>
      </c>
      <c r="I53" s="692">
        <v>1699</v>
      </c>
    </row>
    <row r="54" spans="6:9" ht="30">
      <c r="F54" s="1015"/>
      <c r="G54" s="686" t="s">
        <v>24</v>
      </c>
      <c r="H54" s="691">
        <v>2400</v>
      </c>
      <c r="I54" s="692">
        <v>2400</v>
      </c>
    </row>
    <row r="55" spans="6:9">
      <c r="F55" s="1016"/>
      <c r="G55" s="686" t="s">
        <v>20</v>
      </c>
      <c r="H55" s="691">
        <v>3000</v>
      </c>
      <c r="I55" s="692">
        <v>3000</v>
      </c>
    </row>
    <row r="56" spans="6:9">
      <c r="F56" s="1017" t="s">
        <v>6</v>
      </c>
      <c r="G56" s="686" t="s">
        <v>29</v>
      </c>
      <c r="H56" s="689">
        <v>499</v>
      </c>
      <c r="I56" s="690">
        <v>499</v>
      </c>
    </row>
    <row r="57" spans="6:9">
      <c r="F57" s="1017"/>
      <c r="G57" s="686" t="s">
        <v>443</v>
      </c>
      <c r="H57" s="689" t="s">
        <v>25</v>
      </c>
      <c r="I57" s="690" t="s">
        <v>25</v>
      </c>
    </row>
    <row r="58" spans="6:9">
      <c r="F58" s="1014"/>
      <c r="G58" s="686" t="s">
        <v>26</v>
      </c>
      <c r="H58" s="691">
        <v>1999</v>
      </c>
      <c r="I58" s="692">
        <v>1999</v>
      </c>
    </row>
    <row r="59" spans="6:9" ht="30">
      <c r="F59" s="1018" t="s">
        <v>14</v>
      </c>
      <c r="G59" s="693" t="s">
        <v>31</v>
      </c>
      <c r="H59" s="691">
        <v>2000</v>
      </c>
      <c r="I59" s="692">
        <v>2000</v>
      </c>
    </row>
    <row r="60" spans="6:9" ht="30">
      <c r="F60" s="1019"/>
      <c r="G60" s="693" t="s">
        <v>444</v>
      </c>
      <c r="H60" s="689" t="s">
        <v>445</v>
      </c>
      <c r="I60" s="688">
        <v>3500</v>
      </c>
    </row>
    <row r="61" spans="6:9">
      <c r="F61" s="1019"/>
      <c r="G61" s="693" t="s">
        <v>446</v>
      </c>
      <c r="H61" s="691">
        <v>1300</v>
      </c>
      <c r="I61" s="692">
        <v>1300</v>
      </c>
    </row>
    <row r="62" spans="6:9">
      <c r="F62" s="1020"/>
      <c r="G62" s="694" t="s">
        <v>27</v>
      </c>
      <c r="H62" s="695">
        <v>650</v>
      </c>
      <c r="I62" s="696">
        <v>650</v>
      </c>
    </row>
    <row r="63" spans="6:9">
      <c r="F63" s="263"/>
      <c r="G63" s="263"/>
      <c r="H63" s="263"/>
      <c r="I63" s="263"/>
    </row>
    <row r="64" spans="6:9">
      <c r="F64" s="263" t="s">
        <v>454</v>
      </c>
      <c r="G64" s="263"/>
      <c r="H64" s="263"/>
      <c r="I64" s="263"/>
    </row>
    <row r="65" spans="6:9">
      <c r="F65" s="263" t="s">
        <v>455</v>
      </c>
      <c r="G65" s="263"/>
      <c r="H65" s="263"/>
      <c r="I65" s="263"/>
    </row>
    <row r="66" spans="6:9">
      <c r="F66" s="263" t="s">
        <v>456</v>
      </c>
      <c r="G66" s="263"/>
      <c r="H66" s="263"/>
      <c r="I66" s="263"/>
    </row>
    <row r="67" spans="6:9">
      <c r="F67" s="263" t="s">
        <v>457</v>
      </c>
      <c r="G67" s="263"/>
      <c r="H67" s="263"/>
      <c r="I67" s="263"/>
    </row>
    <row r="68" spans="6:9">
      <c r="F68" s="263" t="s">
        <v>458</v>
      </c>
      <c r="G68" s="263"/>
      <c r="H68" s="263"/>
      <c r="I68" s="263"/>
    </row>
    <row r="69" spans="6:9">
      <c r="F69" s="263"/>
      <c r="G69" s="263"/>
      <c r="H69" s="263"/>
      <c r="I69" s="263"/>
    </row>
    <row r="70" spans="6:9">
      <c r="F70" s="677" t="s">
        <v>697</v>
      </c>
    </row>
    <row r="72" spans="6:9" ht="15.75" thickBot="1">
      <c r="F72" s="997" t="s">
        <v>692</v>
      </c>
      <c r="G72" s="998">
        <v>2024</v>
      </c>
      <c r="H72" s="999">
        <v>2025</v>
      </c>
    </row>
    <row r="73" spans="6:9" ht="60">
      <c r="F73" s="1000" t="s">
        <v>1</v>
      </c>
      <c r="G73" s="1001" t="s">
        <v>693</v>
      </c>
      <c r="H73" s="1002" t="s">
        <v>693</v>
      </c>
    </row>
    <row r="74" spans="6:9">
      <c r="F74" s="1003" t="s">
        <v>14</v>
      </c>
      <c r="G74" s="1004" t="s">
        <v>694</v>
      </c>
      <c r="H74" s="1005" t="s">
        <v>695</v>
      </c>
    </row>
    <row r="75" spans="6:9">
      <c r="F75" s="1003" t="s">
        <v>6</v>
      </c>
      <c r="G75" s="1004" t="s">
        <v>696</v>
      </c>
      <c r="H75" s="1005" t="s">
        <v>696</v>
      </c>
    </row>
    <row r="76" spans="6:9">
      <c r="F76" s="1003" t="s">
        <v>2</v>
      </c>
      <c r="G76" s="1006">
        <v>2000</v>
      </c>
      <c r="H76" s="1007">
        <v>2000</v>
      </c>
    </row>
  </sheetData>
  <mergeCells count="6">
    <mergeCell ref="F49:F55"/>
    <mergeCell ref="F56:F58"/>
    <mergeCell ref="F59:F62"/>
    <mergeCell ref="B4:B29"/>
    <mergeCell ref="B31:B36"/>
    <mergeCell ref="F43:F48"/>
  </mergeCells>
  <phoneticPr fontId="15" type="noConversion"/>
  <pageMargins left="0.7" right="0.7" top="0.78740157499999996" bottom="0.78740157499999996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FF08E-940C-4051-A953-79B95CF7E074}">
  <sheetPr>
    <pageSetUpPr fitToPage="1"/>
  </sheetPr>
  <dimension ref="B2:M24"/>
  <sheetViews>
    <sheetView showGridLines="0" workbookViewId="0">
      <selection activeCell="C16" sqref="C16"/>
    </sheetView>
  </sheetViews>
  <sheetFormatPr defaultRowHeight="15.75"/>
  <cols>
    <col min="1" max="1" width="9.140625" style="26"/>
    <col min="2" max="2" width="16.140625" style="26" customWidth="1"/>
    <col min="3" max="8" width="12.140625" style="26" customWidth="1"/>
    <col min="9" max="9" width="13.140625" style="26" customWidth="1"/>
    <col min="10" max="10" width="7.7109375" style="26" customWidth="1"/>
    <col min="11" max="11" width="35.28515625" style="26" customWidth="1"/>
    <col min="12" max="13" width="17.85546875" style="26" customWidth="1"/>
    <col min="14" max="16384" width="9.140625" style="26"/>
  </cols>
  <sheetData>
    <row r="2" spans="2:13">
      <c r="B2" s="505" t="s">
        <v>706</v>
      </c>
      <c r="J2" s="179"/>
    </row>
    <row r="3" spans="2:13" ht="16.5" customHeight="1" thickBot="1">
      <c r="B3" s="381"/>
      <c r="C3" s="703"/>
      <c r="D3" s="704"/>
      <c r="E3" s="704"/>
      <c r="F3" s="704"/>
      <c r="G3" s="704"/>
      <c r="H3" s="126"/>
      <c r="I3" s="126"/>
      <c r="J3" s="384"/>
      <c r="K3" s="385"/>
      <c r="L3" s="386"/>
      <c r="M3" s="386"/>
    </row>
    <row r="4" spans="2:13" ht="32.25" customHeight="1">
      <c r="B4" s="702"/>
      <c r="C4" s="702" t="s">
        <v>248</v>
      </c>
      <c r="D4" s="702" t="s">
        <v>479</v>
      </c>
      <c r="E4" s="702" t="s">
        <v>249</v>
      </c>
      <c r="F4" s="702" t="s">
        <v>250</v>
      </c>
      <c r="G4" s="702" t="s">
        <v>476</v>
      </c>
      <c r="H4" s="842"/>
      <c r="I4" s="126"/>
      <c r="J4" s="384"/>
      <c r="K4" s="1065"/>
    </row>
    <row r="5" spans="2:13" ht="15.75" customHeight="1">
      <c r="B5" s="697" t="s">
        <v>1</v>
      </c>
      <c r="C5" s="698">
        <v>1E-3</v>
      </c>
      <c r="D5" s="698">
        <v>8.9999999999999998E-4</v>
      </c>
      <c r="E5" s="699">
        <v>7.6999999999999996E-4</v>
      </c>
      <c r="F5" s="700">
        <v>6.1799999999999995E-4</v>
      </c>
      <c r="G5" s="700">
        <v>6.2799999999999998E-4</v>
      </c>
      <c r="H5" s="843"/>
      <c r="I5" s="126"/>
      <c r="J5" s="384"/>
      <c r="K5" s="1065"/>
    </row>
    <row r="6" spans="2:13" ht="15.75" customHeight="1">
      <c r="B6" s="697" t="s">
        <v>6</v>
      </c>
      <c r="C6" s="698">
        <v>2.41E-2</v>
      </c>
      <c r="D6" s="701" t="s">
        <v>198</v>
      </c>
      <c r="E6" s="701" t="s">
        <v>198</v>
      </c>
      <c r="F6" s="701" t="s">
        <v>198</v>
      </c>
      <c r="G6" s="701" t="s">
        <v>198</v>
      </c>
      <c r="H6" s="844"/>
      <c r="I6" s="126"/>
      <c r="J6" s="384"/>
      <c r="K6" s="1065"/>
    </row>
    <row r="7" spans="2:13" ht="16.5" customHeight="1" thickBot="1">
      <c r="B7" s="778" t="s">
        <v>2</v>
      </c>
      <c r="C7" s="779">
        <v>1.5E-3</v>
      </c>
      <c r="D7" s="779">
        <v>1.5E-3</v>
      </c>
      <c r="E7" s="780">
        <v>1.299E-3</v>
      </c>
      <c r="F7" s="780">
        <v>1.1620000000000001E-3</v>
      </c>
      <c r="G7" s="780">
        <v>1.258E-3</v>
      </c>
      <c r="H7" s="843"/>
    </row>
    <row r="8" spans="2:13" ht="19.5" customHeight="1">
      <c r="B8" s="1158" t="s">
        <v>729</v>
      </c>
      <c r="G8" s="1159" t="s">
        <v>247</v>
      </c>
      <c r="H8" s="845"/>
      <c r="J8" s="179"/>
    </row>
    <row r="9" spans="2:13" ht="15.75" customHeight="1">
      <c r="J9" s="1021">
        <v>2025</v>
      </c>
      <c r="K9" s="934" t="s">
        <v>607</v>
      </c>
      <c r="L9" s="888" t="s">
        <v>551</v>
      </c>
      <c r="M9" s="888" t="s">
        <v>4</v>
      </c>
    </row>
    <row r="10" spans="2:13" ht="15.75" customHeight="1">
      <c r="J10" s="1021"/>
      <c r="K10" s="1103" t="s">
        <v>553</v>
      </c>
      <c r="L10" s="1104">
        <v>6.2799999999999998E-4</v>
      </c>
      <c r="M10" s="1105" t="s">
        <v>624</v>
      </c>
    </row>
    <row r="11" spans="2:13" ht="15.75" customHeight="1">
      <c r="J11" s="1021"/>
      <c r="K11" s="1103"/>
      <c r="L11" s="1104"/>
      <c r="M11" s="1105"/>
    </row>
    <row r="12" spans="2:13" ht="15.75" customHeight="1">
      <c r="J12" s="1021"/>
      <c r="K12" s="1103"/>
      <c r="L12" s="1104"/>
      <c r="M12" s="1105"/>
    </row>
    <row r="14" spans="2:13">
      <c r="J14" s="179"/>
    </row>
    <row r="15" spans="2:13" ht="15.75" customHeight="1">
      <c r="J15" s="1021">
        <v>2025</v>
      </c>
      <c r="K15" s="934" t="s">
        <v>606</v>
      </c>
      <c r="L15" s="888" t="s">
        <v>551</v>
      </c>
      <c r="M15" s="888" t="s">
        <v>4</v>
      </c>
    </row>
    <row r="16" spans="2:13" ht="15.75" customHeight="1">
      <c r="J16" s="1021"/>
      <c r="K16" s="1103" t="s">
        <v>553</v>
      </c>
      <c r="L16" s="1104">
        <f>G7</f>
        <v>1.258E-3</v>
      </c>
      <c r="M16" s="1105" t="s">
        <v>623</v>
      </c>
    </row>
    <row r="17" spans="2:13" ht="15.75" customHeight="1">
      <c r="J17" s="1021"/>
      <c r="K17" s="1103"/>
      <c r="L17" s="1104"/>
      <c r="M17" s="1105"/>
    </row>
    <row r="18" spans="2:13" ht="15.75" customHeight="1">
      <c r="J18" s="1021"/>
      <c r="K18" s="1103"/>
      <c r="L18" s="1104"/>
      <c r="M18" s="1105"/>
    </row>
    <row r="19" spans="2:13" ht="15.75" customHeight="1"/>
    <row r="20" spans="2:13">
      <c r="B20" s="179"/>
      <c r="K20" s="219"/>
      <c r="L20" s="220"/>
    </row>
    <row r="21" spans="2:13">
      <c r="B21" s="498"/>
      <c r="C21" s="498"/>
      <c r="D21" s="498"/>
      <c r="E21" s="498"/>
      <c r="F21" s="498"/>
      <c r="G21" s="498"/>
      <c r="H21" s="506"/>
      <c r="I21" s="218"/>
    </row>
    <row r="22" spans="2:13">
      <c r="B22" s="499"/>
      <c r="C22" s="500"/>
      <c r="D22" s="501"/>
      <c r="E22" s="501"/>
      <c r="F22" s="502"/>
      <c r="G22" s="503"/>
      <c r="H22" s="503"/>
      <c r="I22" s="218"/>
    </row>
    <row r="23" spans="2:13">
      <c r="B23" s="499"/>
      <c r="C23" s="501"/>
      <c r="D23" s="501"/>
      <c r="E23" s="504"/>
      <c r="F23" s="504"/>
      <c r="G23" s="504"/>
      <c r="H23" s="504"/>
      <c r="I23" s="218"/>
    </row>
    <row r="24" spans="2:13">
      <c r="B24" s="499"/>
      <c r="C24" s="500"/>
      <c r="D24" s="501"/>
      <c r="E24" s="501"/>
      <c r="F24" s="503"/>
      <c r="G24" s="503"/>
      <c r="H24" s="503"/>
      <c r="I24" s="179"/>
    </row>
  </sheetData>
  <mergeCells count="9">
    <mergeCell ref="J15:J18"/>
    <mergeCell ref="K16:K18"/>
    <mergeCell ref="L10:L12"/>
    <mergeCell ref="M10:M12"/>
    <mergeCell ref="K4:K6"/>
    <mergeCell ref="J9:J12"/>
    <mergeCell ref="K10:K12"/>
    <mergeCell ref="L16:L18"/>
    <mergeCell ref="M16:M18"/>
  </mergeCells>
  <pageMargins left="0.31496062992125984" right="0.31496062992125984" top="0.78740157480314965" bottom="0.78740157480314965" header="0.31496062992125984" footer="0.31496062992125984"/>
  <pageSetup paperSize="9" scale="7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9AE6-80EE-448B-8A9D-84C3D5A8D7C9}">
  <sheetPr>
    <pageSetUpPr fitToPage="1"/>
  </sheetPr>
  <dimension ref="B2:W20"/>
  <sheetViews>
    <sheetView showGridLines="0" workbookViewId="0">
      <selection activeCell="G11" sqref="G11"/>
    </sheetView>
  </sheetViews>
  <sheetFormatPr defaultColWidth="9.140625" defaultRowHeight="15.75"/>
  <cols>
    <col min="1" max="1" width="9.140625" style="128"/>
    <col min="2" max="2" width="10.42578125" style="128" customWidth="1"/>
    <col min="3" max="6" width="9.7109375" style="128" hidden="1" customWidth="1"/>
    <col min="7" max="19" width="9.7109375" style="128" customWidth="1"/>
    <col min="20" max="20" width="7.7109375" style="26" customWidth="1"/>
    <col min="21" max="21" width="35.28515625" style="26" customWidth="1"/>
    <col min="22" max="23" width="17.85546875" style="26" customWidth="1"/>
    <col min="24" max="26" width="9.7109375" style="128" customWidth="1"/>
    <col min="27" max="16384" width="9.140625" style="128"/>
  </cols>
  <sheetData>
    <row r="2" spans="2:23">
      <c r="B2" s="841" t="s">
        <v>591</v>
      </c>
      <c r="C2" s="103"/>
      <c r="D2" s="103"/>
      <c r="F2" s="103"/>
      <c r="H2" s="103"/>
      <c r="J2" s="103"/>
      <c r="L2" s="103"/>
      <c r="N2" s="103"/>
      <c r="P2" s="103"/>
      <c r="Q2" s="103"/>
      <c r="R2" s="125"/>
      <c r="S2" s="125"/>
    </row>
    <row r="3" spans="2:23">
      <c r="B3" s="129"/>
      <c r="C3" s="125"/>
      <c r="D3" s="125"/>
      <c r="F3" s="125"/>
      <c r="H3" s="125"/>
      <c r="J3" s="125"/>
      <c r="L3" s="125"/>
      <c r="N3" s="125"/>
      <c r="P3" s="125"/>
      <c r="Q3" s="125"/>
      <c r="R3" s="125"/>
    </row>
    <row r="4" spans="2:23" ht="15.75" customHeight="1">
      <c r="B4" s="1120" t="s">
        <v>218</v>
      </c>
      <c r="C4" s="130" t="s">
        <v>216</v>
      </c>
      <c r="D4" s="131" t="s">
        <v>217</v>
      </c>
      <c r="E4" s="130" t="s">
        <v>216</v>
      </c>
      <c r="F4" s="131" t="s">
        <v>217</v>
      </c>
      <c r="G4" s="718" t="s">
        <v>216</v>
      </c>
      <c r="H4" s="719" t="s">
        <v>217</v>
      </c>
      <c r="I4" s="720" t="s">
        <v>216</v>
      </c>
      <c r="J4" s="719" t="s">
        <v>217</v>
      </c>
      <c r="K4" s="720" t="s">
        <v>216</v>
      </c>
      <c r="L4" s="719" t="s">
        <v>217</v>
      </c>
      <c r="M4" s="720" t="s">
        <v>216</v>
      </c>
      <c r="N4" s="719" t="s">
        <v>217</v>
      </c>
      <c r="O4" s="720" t="s">
        <v>216</v>
      </c>
      <c r="P4" s="719" t="s">
        <v>217</v>
      </c>
      <c r="Q4" s="721" t="s">
        <v>216</v>
      </c>
      <c r="R4" s="722" t="s">
        <v>217</v>
      </c>
    </row>
    <row r="5" spans="2:23" ht="24.75" customHeight="1" thickBot="1">
      <c r="B5" s="1121"/>
      <c r="C5" s="1112" t="s">
        <v>251</v>
      </c>
      <c r="D5" s="1112"/>
      <c r="E5" s="1110" t="s">
        <v>252</v>
      </c>
      <c r="F5" s="1111"/>
      <c r="G5" s="1110" t="s">
        <v>253</v>
      </c>
      <c r="H5" s="1111"/>
      <c r="I5" s="1110" t="s">
        <v>254</v>
      </c>
      <c r="J5" s="1111"/>
      <c r="K5" s="1112" t="s">
        <v>255</v>
      </c>
      <c r="L5" s="1112"/>
      <c r="M5" s="1110" t="s">
        <v>256</v>
      </c>
      <c r="N5" s="1111"/>
      <c r="O5" s="1112" t="s">
        <v>477</v>
      </c>
      <c r="P5" s="1111"/>
      <c r="Q5" s="1106" t="s">
        <v>478</v>
      </c>
      <c r="R5" s="1107"/>
    </row>
    <row r="6" spans="2:23" ht="15" customHeight="1" thickBot="1">
      <c r="B6" s="507" t="s">
        <v>1</v>
      </c>
      <c r="C6" s="1113">
        <v>1E-3</v>
      </c>
      <c r="D6" s="1113"/>
      <c r="E6" s="1114">
        <v>1E-3</v>
      </c>
      <c r="F6" s="1115"/>
      <c r="G6" s="1116">
        <v>8.9999999999999998E-4</v>
      </c>
      <c r="H6" s="1117"/>
      <c r="I6" s="1116">
        <v>8.9999999999999998E-4</v>
      </c>
      <c r="J6" s="1117"/>
      <c r="K6" s="1118">
        <v>8.4999999999999995E-4</v>
      </c>
      <c r="L6" s="1119"/>
      <c r="M6" s="1108">
        <v>7.94E-4</v>
      </c>
      <c r="N6" s="1109"/>
      <c r="O6" s="1108">
        <v>7.6999999999999996E-4</v>
      </c>
      <c r="P6" s="1109"/>
      <c r="Q6" s="1108">
        <v>7.9500000000000003E-4</v>
      </c>
      <c r="R6" s="1109"/>
    </row>
    <row r="7" spans="2:23" ht="15" customHeight="1" thickBot="1">
      <c r="B7" s="507" t="s">
        <v>6</v>
      </c>
      <c r="C7" s="132"/>
      <c r="D7" s="133" t="s">
        <v>257</v>
      </c>
      <c r="E7" s="134"/>
      <c r="F7" s="133" t="s">
        <v>257</v>
      </c>
      <c r="G7" s="705"/>
      <c r="H7" s="706" t="s">
        <v>257</v>
      </c>
      <c r="I7" s="707"/>
      <c r="J7" s="708" t="s">
        <v>257</v>
      </c>
      <c r="K7" s="709"/>
      <c r="L7" s="706" t="s">
        <v>257</v>
      </c>
      <c r="M7" s="709"/>
      <c r="N7" s="706" t="s">
        <v>257</v>
      </c>
      <c r="O7" s="710"/>
      <c r="P7" s="706" t="s">
        <v>257</v>
      </c>
      <c r="Q7" s="711"/>
      <c r="R7" s="712" t="s">
        <v>257</v>
      </c>
    </row>
    <row r="8" spans="2:23" ht="15" customHeight="1">
      <c r="B8" s="508" t="s">
        <v>2</v>
      </c>
      <c r="C8" s="235">
        <v>1.5E-3</v>
      </c>
      <c r="D8" s="135" t="s">
        <v>257</v>
      </c>
      <c r="E8" s="136">
        <v>1.5E-3</v>
      </c>
      <c r="F8" s="137" t="s">
        <v>257</v>
      </c>
      <c r="G8" s="713">
        <v>1.2999999999999999E-3</v>
      </c>
      <c r="H8" s="714" t="s">
        <v>257</v>
      </c>
      <c r="I8" s="715">
        <v>1.299E-3</v>
      </c>
      <c r="J8" s="716" t="s">
        <v>257</v>
      </c>
      <c r="K8" s="717">
        <v>1.2600000000000001E-3</v>
      </c>
      <c r="L8" s="714" t="s">
        <v>257</v>
      </c>
      <c r="M8" s="717">
        <v>1.1620000000000001E-3</v>
      </c>
      <c r="N8" s="714" t="s">
        <v>257</v>
      </c>
      <c r="O8" s="717">
        <v>1.1980000000000001E-3</v>
      </c>
      <c r="P8" s="714" t="s">
        <v>257</v>
      </c>
      <c r="Q8" s="717">
        <v>1.258E-3</v>
      </c>
      <c r="R8" s="714" t="s">
        <v>257</v>
      </c>
    </row>
    <row r="9" spans="2:23">
      <c r="B9" s="1158" t="s">
        <v>730</v>
      </c>
      <c r="C9" s="221"/>
      <c r="H9" s="82"/>
      <c r="J9" s="82"/>
      <c r="K9" s="82"/>
      <c r="L9" s="970" t="s">
        <v>258</v>
      </c>
      <c r="M9" s="971"/>
      <c r="N9" s="82"/>
      <c r="O9" s="82"/>
      <c r="P9" s="82"/>
      <c r="Q9" s="82"/>
      <c r="R9" s="82"/>
      <c r="T9" s="179"/>
    </row>
    <row r="10" spans="2:23" ht="15.75" customHeight="1">
      <c r="T10" s="1021">
        <v>2025</v>
      </c>
      <c r="U10" s="934" t="s">
        <v>604</v>
      </c>
      <c r="V10" s="888" t="s">
        <v>551</v>
      </c>
      <c r="W10" s="888" t="s">
        <v>4</v>
      </c>
    </row>
    <row r="11" spans="2:23" ht="15.75" customHeight="1">
      <c r="T11" s="1021"/>
      <c r="U11" s="1103" t="s">
        <v>553</v>
      </c>
      <c r="V11" s="1104">
        <v>7.9500000000000003E-4</v>
      </c>
      <c r="W11" s="1122" t="s">
        <v>625</v>
      </c>
    </row>
    <row r="12" spans="2:23" ht="15.75" customHeight="1">
      <c r="T12" s="1021"/>
      <c r="U12" s="1103"/>
      <c r="V12" s="1104"/>
      <c r="W12" s="1122"/>
    </row>
    <row r="13" spans="2:23" ht="15.75" customHeight="1">
      <c r="T13" s="1021"/>
      <c r="U13" s="1103"/>
      <c r="V13" s="1104"/>
      <c r="W13" s="1122"/>
    </row>
    <row r="14" spans="2:23">
      <c r="U14" s="200"/>
      <c r="V14" s="200"/>
      <c r="W14" s="127"/>
    </row>
    <row r="15" spans="2:23" ht="15.75" customHeight="1">
      <c r="T15" s="1021">
        <v>2025</v>
      </c>
      <c r="U15" s="934" t="s">
        <v>603</v>
      </c>
      <c r="V15" s="888" t="s">
        <v>551</v>
      </c>
      <c r="W15" s="888" t="s">
        <v>4</v>
      </c>
    </row>
    <row r="16" spans="2:23" ht="15.75" customHeight="1">
      <c r="T16" s="1021"/>
      <c r="U16" s="1103" t="s">
        <v>553</v>
      </c>
      <c r="V16" s="1104">
        <v>1.258E-3</v>
      </c>
      <c r="W16" s="1122" t="s">
        <v>626</v>
      </c>
    </row>
    <row r="17" spans="20:23" ht="15.75" customHeight="1">
      <c r="T17" s="1021"/>
      <c r="U17" s="1103"/>
      <c r="V17" s="1104"/>
      <c r="W17" s="1122"/>
    </row>
    <row r="18" spans="20:23" ht="15.75" customHeight="1">
      <c r="T18" s="1021"/>
      <c r="U18" s="1103"/>
      <c r="V18" s="1104"/>
      <c r="W18" s="1122"/>
    </row>
    <row r="20" spans="20:23">
      <c r="U20" s="219"/>
      <c r="V20" s="222"/>
    </row>
  </sheetData>
  <mergeCells count="25">
    <mergeCell ref="T10:T13"/>
    <mergeCell ref="U11:U13"/>
    <mergeCell ref="V11:V13"/>
    <mergeCell ref="W11:W13"/>
    <mergeCell ref="T15:T18"/>
    <mergeCell ref="U16:U18"/>
    <mergeCell ref="V16:V18"/>
    <mergeCell ref="W16:W18"/>
    <mergeCell ref="B4:B5"/>
    <mergeCell ref="C5:D5"/>
    <mergeCell ref="E5:F5"/>
    <mergeCell ref="G5:H5"/>
    <mergeCell ref="I5:J5"/>
    <mergeCell ref="Q5:R5"/>
    <mergeCell ref="Q6:R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</mergeCells>
  <printOptions horizontalCentered="1"/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590E-F728-4B9B-B44B-4892F79D1445}">
  <sheetPr>
    <pageSetUpPr fitToPage="1"/>
  </sheetPr>
  <dimension ref="B2:X45"/>
  <sheetViews>
    <sheetView showGridLines="0" topLeftCell="A12" workbookViewId="0">
      <selection activeCell="L30" sqref="L30"/>
    </sheetView>
  </sheetViews>
  <sheetFormatPr defaultColWidth="10.28515625" defaultRowHeight="15"/>
  <cols>
    <col min="1" max="1" width="10.28515625" style="89"/>
    <col min="2" max="2" width="10.42578125" style="89" customWidth="1"/>
    <col min="3" max="14" width="9.7109375" style="89" customWidth="1"/>
    <col min="15" max="15" width="10.28515625" style="89"/>
    <col min="16" max="16" width="7.7109375" style="89" customWidth="1"/>
    <col min="17" max="17" width="35.28515625" style="89" customWidth="1"/>
    <col min="18" max="19" width="17.85546875" style="89" customWidth="1"/>
    <col min="20" max="20" width="10.28515625" style="89"/>
    <col min="21" max="21" width="7.7109375" style="89" customWidth="1"/>
    <col min="22" max="22" width="35.28515625" style="89" customWidth="1"/>
    <col min="23" max="24" width="17.85546875" style="89" customWidth="1"/>
    <col min="25" max="16384" width="10.28515625" style="89"/>
  </cols>
  <sheetData>
    <row r="2" spans="2:24" ht="15.75">
      <c r="B2" s="509" t="s">
        <v>586</v>
      </c>
      <c r="C2" s="510"/>
      <c r="D2" s="510"/>
      <c r="E2" s="510"/>
      <c r="F2" s="511"/>
      <c r="G2" s="510"/>
      <c r="H2" s="511"/>
      <c r="I2" s="510"/>
      <c r="J2" s="511"/>
      <c r="K2" s="510"/>
      <c r="L2" s="511"/>
      <c r="M2" s="510"/>
      <c r="N2" s="511"/>
      <c r="O2" s="60"/>
    </row>
    <row r="3" spans="2:24" ht="16.5" thickBot="1">
      <c r="B3" s="509"/>
      <c r="C3" s="510"/>
      <c r="D3" s="510"/>
      <c r="E3" s="510"/>
      <c r="F3" s="511"/>
      <c r="G3" s="510"/>
      <c r="H3" s="511"/>
      <c r="I3" s="510"/>
      <c r="J3" s="511"/>
      <c r="K3" s="510"/>
      <c r="L3" s="511"/>
      <c r="M3" s="510"/>
      <c r="N3" s="511"/>
      <c r="O3" s="60"/>
    </row>
    <row r="4" spans="2:24" ht="25.5" customHeight="1">
      <c r="B4" s="1125" t="s">
        <v>484</v>
      </c>
      <c r="C4" s="1129" t="s">
        <v>216</v>
      </c>
      <c r="D4" s="1130"/>
      <c r="E4" s="955" t="s">
        <v>216</v>
      </c>
      <c r="F4" s="956" t="s">
        <v>217</v>
      </c>
      <c r="G4" s="955" t="s">
        <v>216</v>
      </c>
      <c r="H4" s="957" t="s">
        <v>217</v>
      </c>
      <c r="I4" s="958" t="s">
        <v>216</v>
      </c>
      <c r="J4" s="956" t="s">
        <v>217</v>
      </c>
      <c r="K4" s="958" t="s">
        <v>216</v>
      </c>
      <c r="L4" s="956" t="s">
        <v>217</v>
      </c>
      <c r="M4" s="1165"/>
    </row>
    <row r="5" spans="2:24" ht="39" customHeight="1" thickBot="1">
      <c r="B5" s="1126"/>
      <c r="C5" s="512" t="s">
        <v>219</v>
      </c>
      <c r="D5" s="513" t="s">
        <v>220</v>
      </c>
      <c r="E5" s="1123" t="s">
        <v>221</v>
      </c>
      <c r="F5" s="1124"/>
      <c r="G5" s="1123" t="s">
        <v>222</v>
      </c>
      <c r="H5" s="1124"/>
      <c r="I5" s="1123" t="s">
        <v>223</v>
      </c>
      <c r="J5" s="1124"/>
      <c r="K5" s="1123" t="s">
        <v>480</v>
      </c>
      <c r="L5" s="1124"/>
      <c r="M5" s="1166"/>
    </row>
    <row r="6" spans="2:24">
      <c r="B6" s="514" t="s">
        <v>1</v>
      </c>
      <c r="C6" s="515">
        <v>2.9499999999999998E-2</v>
      </c>
      <c r="D6" s="516">
        <v>2.5999999999999999E-2</v>
      </c>
      <c r="E6" s="1131">
        <v>2.5000000000000001E-2</v>
      </c>
      <c r="F6" s="1132"/>
      <c r="G6" s="1131">
        <v>1.4E-2</v>
      </c>
      <c r="H6" s="1132"/>
      <c r="I6" s="1135">
        <v>1.167E-2</v>
      </c>
      <c r="J6" s="1136"/>
      <c r="K6" s="1135">
        <v>9.7699999999999992E-3</v>
      </c>
      <c r="L6" s="1136"/>
      <c r="M6" s="1167"/>
    </row>
    <row r="7" spans="2:24">
      <c r="B7" s="517" t="s">
        <v>6</v>
      </c>
      <c r="C7" s="518">
        <v>4.4999999999999998E-2</v>
      </c>
      <c r="D7" s="519">
        <v>2.46E-2</v>
      </c>
      <c r="E7" s="1133">
        <v>1.12E-2</v>
      </c>
      <c r="F7" s="1134"/>
      <c r="G7" s="1133">
        <v>1.03E-2</v>
      </c>
      <c r="H7" s="1134"/>
      <c r="I7" s="1133">
        <v>9.1999999999999998E-3</v>
      </c>
      <c r="J7" s="1134"/>
      <c r="K7" s="1137">
        <v>8.9700000000000005E-3</v>
      </c>
      <c r="L7" s="1138"/>
      <c r="M7" s="1167"/>
    </row>
    <row r="8" spans="2:24" ht="15" customHeight="1" thickBot="1">
      <c r="B8" s="520" t="s">
        <v>2</v>
      </c>
      <c r="C8" s="521">
        <v>1.8599999999999998E-2</v>
      </c>
      <c r="D8" s="522">
        <v>1.1599999999999999E-2</v>
      </c>
      <c r="E8" s="523">
        <v>1.5299999999999999E-2</v>
      </c>
      <c r="F8" s="524">
        <v>3.61E-2</v>
      </c>
      <c r="G8" s="523">
        <v>1.34E-2</v>
      </c>
      <c r="H8" s="525">
        <v>3.1399999999999997E-2</v>
      </c>
      <c r="I8" s="526">
        <v>1.0999999999999999E-2</v>
      </c>
      <c r="J8" s="524">
        <v>2.3800000000000002E-2</v>
      </c>
      <c r="K8" s="526">
        <v>1.1299999999999999E-2</v>
      </c>
      <c r="L8" s="524">
        <v>1.7600000000000001E-2</v>
      </c>
      <c r="M8" s="1168"/>
    </row>
    <row r="9" spans="2:24" ht="15" customHeight="1">
      <c r="B9" s="972" t="s">
        <v>731</v>
      </c>
      <c r="C9" s="90"/>
      <c r="H9" s="91"/>
      <c r="I9" s="91"/>
      <c r="J9" s="92"/>
      <c r="K9" s="93"/>
      <c r="L9" s="92"/>
      <c r="M9" s="93"/>
      <c r="U9" s="201"/>
    </row>
    <row r="10" spans="2:24" ht="18" customHeight="1">
      <c r="P10" s="1021">
        <v>2025</v>
      </c>
      <c r="Q10" s="933" t="s">
        <v>416</v>
      </c>
      <c r="R10" s="883" t="s">
        <v>551</v>
      </c>
      <c r="S10" s="883" t="s">
        <v>4</v>
      </c>
      <c r="U10" s="1054"/>
      <c r="V10" s="527"/>
      <c r="W10" s="386"/>
      <c r="X10" s="386"/>
    </row>
    <row r="11" spans="2:24" ht="22.5" customHeight="1">
      <c r="P11" s="1021"/>
      <c r="Q11" s="1148" t="s">
        <v>554</v>
      </c>
      <c r="R11" s="1145">
        <f>K6</f>
        <v>9.7699999999999992E-3</v>
      </c>
      <c r="S11" s="1147" t="s">
        <v>627</v>
      </c>
      <c r="U11" s="1054"/>
      <c r="V11" s="385"/>
      <c r="W11" s="528"/>
      <c r="X11" s="529"/>
    </row>
    <row r="12" spans="2:24" ht="22.5" customHeight="1">
      <c r="G12" s="894"/>
      <c r="P12" s="1021"/>
      <c r="Q12" s="1103"/>
      <c r="R12" s="1146"/>
      <c r="S12" s="1105"/>
      <c r="U12" s="1054"/>
      <c r="V12" s="385"/>
      <c r="W12" s="244"/>
      <c r="X12" s="387"/>
    </row>
    <row r="13" spans="2:24" ht="22.5" customHeight="1">
      <c r="P13" s="26"/>
      <c r="Q13" s="236"/>
      <c r="R13" s="220"/>
      <c r="S13" s="127"/>
      <c r="U13" s="26"/>
      <c r="V13" s="26"/>
      <c r="W13" s="127"/>
      <c r="X13" s="127"/>
    </row>
    <row r="14" spans="2:24" ht="18" customHeight="1">
      <c r="P14" s="1021">
        <v>2025</v>
      </c>
      <c r="Q14" s="933" t="s">
        <v>417</v>
      </c>
      <c r="R14" s="883" t="s">
        <v>551</v>
      </c>
      <c r="S14" s="883" t="s">
        <v>4</v>
      </c>
      <c r="U14" s="1054"/>
      <c r="V14" s="527"/>
      <c r="W14" s="386"/>
      <c r="X14" s="386"/>
    </row>
    <row r="15" spans="2:24" ht="22.5" customHeight="1">
      <c r="P15" s="1021"/>
      <c r="Q15" s="1148" t="s">
        <v>554</v>
      </c>
      <c r="R15" s="1145">
        <f>K7</f>
        <v>8.9700000000000005E-3</v>
      </c>
      <c r="S15" s="1147" t="s">
        <v>628</v>
      </c>
      <c r="U15" s="1054"/>
      <c r="V15" s="385"/>
      <c r="W15" s="528"/>
      <c r="X15" s="529"/>
    </row>
    <row r="16" spans="2:24" ht="22.5" customHeight="1">
      <c r="P16" s="1021"/>
      <c r="Q16" s="1103"/>
      <c r="R16" s="1146"/>
      <c r="S16" s="1105"/>
      <c r="U16" s="1054"/>
      <c r="V16" s="385"/>
      <c r="W16" s="244"/>
      <c r="X16" s="387"/>
    </row>
    <row r="17" spans="2:24" ht="22.5" customHeight="1">
      <c r="P17" s="26"/>
      <c r="Q17" s="236"/>
      <c r="R17" s="220"/>
      <c r="S17" s="127"/>
      <c r="U17" s="1054"/>
      <c r="V17" s="385"/>
      <c r="W17" s="244"/>
      <c r="X17" s="387"/>
    </row>
    <row r="18" spans="2:24" ht="18" customHeight="1">
      <c r="P18" s="1021">
        <v>2025</v>
      </c>
      <c r="Q18" s="933" t="s">
        <v>418</v>
      </c>
      <c r="R18" s="895" t="s">
        <v>551</v>
      </c>
      <c r="S18" s="883" t="s">
        <v>4</v>
      </c>
    </row>
    <row r="19" spans="2:24" ht="22.5" customHeight="1">
      <c r="P19" s="1021"/>
      <c r="Q19" s="1148" t="s">
        <v>555</v>
      </c>
      <c r="R19" s="1071">
        <f>K8</f>
        <v>1.1299999999999999E-2</v>
      </c>
      <c r="S19" s="1147" t="s">
        <v>629</v>
      </c>
    </row>
    <row r="20" spans="2:24" ht="22.5" customHeight="1">
      <c r="P20" s="1021"/>
      <c r="Q20" s="1103"/>
      <c r="R20" s="1071"/>
      <c r="S20" s="1105"/>
    </row>
    <row r="21" spans="2:24" ht="22.5" customHeight="1">
      <c r="P21" s="384"/>
      <c r="Q21" s="781"/>
      <c r="R21" s="244"/>
      <c r="S21" s="782"/>
    </row>
    <row r="22" spans="2:24" ht="15.75" customHeight="1">
      <c r="B22" s="530" t="s">
        <v>587</v>
      </c>
      <c r="C22" s="531"/>
      <c r="D22" s="532"/>
      <c r="E22" s="531"/>
      <c r="F22" s="532"/>
      <c r="G22" s="531"/>
      <c r="H22" s="532"/>
      <c r="I22" s="531"/>
      <c r="J22" s="532"/>
      <c r="P22" s="242"/>
      <c r="Q22" s="243"/>
      <c r="R22" s="244"/>
      <c r="S22" s="245"/>
    </row>
    <row r="23" spans="2:24" ht="16.5" thickBot="1">
      <c r="B23" s="530"/>
      <c r="C23" s="531"/>
      <c r="D23" s="532"/>
      <c r="E23" s="531"/>
      <c r="F23" s="532"/>
      <c r="G23" s="531"/>
      <c r="H23" s="533"/>
      <c r="I23" s="531"/>
      <c r="J23" s="533"/>
      <c r="Q23" s="219"/>
      <c r="R23" s="220"/>
      <c r="S23" s="223"/>
    </row>
    <row r="24" spans="2:24" ht="24" customHeight="1">
      <c r="B24" s="1127" t="s">
        <v>484</v>
      </c>
      <c r="C24" s="973" t="s">
        <v>216</v>
      </c>
      <c r="D24" s="974" t="s">
        <v>217</v>
      </c>
      <c r="E24" s="973" t="s">
        <v>216</v>
      </c>
      <c r="F24" s="974" t="s">
        <v>217</v>
      </c>
      <c r="G24" s="975" t="s">
        <v>216</v>
      </c>
      <c r="H24" s="976" t="s">
        <v>217</v>
      </c>
      <c r="I24" s="973" t="s">
        <v>216</v>
      </c>
      <c r="J24" s="974" t="s">
        <v>217</v>
      </c>
    </row>
    <row r="25" spans="2:24" ht="22.5" customHeight="1" thickBot="1">
      <c r="B25" s="1128"/>
      <c r="C25" s="1149" t="s">
        <v>221</v>
      </c>
      <c r="D25" s="1150"/>
      <c r="E25" s="1149" t="s">
        <v>222</v>
      </c>
      <c r="F25" s="1150"/>
      <c r="G25" s="1151" t="s">
        <v>223</v>
      </c>
      <c r="H25" s="1152"/>
      <c r="I25" s="1153" t="s">
        <v>480</v>
      </c>
      <c r="J25" s="1154"/>
    </row>
    <row r="26" spans="2:24" ht="15.75" customHeight="1">
      <c r="B26" s="534" t="s">
        <v>1</v>
      </c>
      <c r="C26" s="1139">
        <v>2.7E-2</v>
      </c>
      <c r="D26" s="1140"/>
      <c r="E26" s="1139">
        <v>2.0199999999999999E-2</v>
      </c>
      <c r="F26" s="1140"/>
      <c r="G26" s="1141">
        <v>1.7389999999999999E-2</v>
      </c>
      <c r="H26" s="1142"/>
      <c r="I26" s="1143">
        <v>1.47E-2</v>
      </c>
      <c r="J26" s="1144"/>
    </row>
    <row r="27" spans="2:24" ht="24" customHeight="1">
      <c r="B27" s="535" t="s">
        <v>6</v>
      </c>
      <c r="C27" s="536" t="s">
        <v>269</v>
      </c>
      <c r="D27" s="537" t="s">
        <v>269</v>
      </c>
      <c r="E27" s="536" t="s">
        <v>269</v>
      </c>
      <c r="F27" s="537" t="s">
        <v>269</v>
      </c>
      <c r="G27" s="538" t="s">
        <v>269</v>
      </c>
      <c r="H27" s="539" t="s">
        <v>269</v>
      </c>
      <c r="I27" s="536" t="s">
        <v>269</v>
      </c>
      <c r="J27" s="537" t="s">
        <v>269</v>
      </c>
    </row>
    <row r="28" spans="2:24" ht="24" customHeight="1" thickBot="1">
      <c r="B28" s="540" t="s">
        <v>2</v>
      </c>
      <c r="C28" s="541" t="s">
        <v>270</v>
      </c>
      <c r="D28" s="542">
        <v>3.6499999999999998E-2</v>
      </c>
      <c r="E28" s="541" t="s">
        <v>270</v>
      </c>
      <c r="F28" s="542">
        <v>3.4009712087937335E-2</v>
      </c>
      <c r="G28" s="543" t="s">
        <v>270</v>
      </c>
      <c r="H28" s="544">
        <v>2.3800000000000002E-2</v>
      </c>
      <c r="I28" s="541" t="s">
        <v>270</v>
      </c>
      <c r="J28" s="542">
        <v>1.9699999999999999E-2</v>
      </c>
    </row>
    <row r="29" spans="2:24">
      <c r="B29" s="972" t="s">
        <v>731</v>
      </c>
      <c r="C29" s="545"/>
      <c r="D29" s="531"/>
      <c r="E29" s="545"/>
      <c r="F29" s="846" t="s">
        <v>552</v>
      </c>
      <c r="G29" s="846"/>
      <c r="H29" s="846"/>
      <c r="I29" s="846"/>
      <c r="J29" s="846"/>
    </row>
    <row r="30" spans="2:24" ht="15.75" customHeight="1">
      <c r="B30" s="156"/>
      <c r="C30" s="156"/>
      <c r="D30" s="156"/>
      <c r="E30" s="156"/>
      <c r="F30" s="156"/>
      <c r="G30" s="156"/>
      <c r="H30" s="156"/>
      <c r="I30" s="156"/>
      <c r="J30" s="156"/>
    </row>
    <row r="31" spans="2:24" ht="18.75" customHeight="1">
      <c r="B31" s="546" t="s">
        <v>588</v>
      </c>
      <c r="C31" s="547"/>
      <c r="D31" s="547"/>
      <c r="E31" s="547"/>
      <c r="F31" s="547"/>
      <c r="G31" s="547"/>
      <c r="H31" s="547"/>
      <c r="I31" s="158"/>
      <c r="J31" s="158"/>
    </row>
    <row r="32" spans="2:24" ht="12.75" customHeight="1">
      <c r="B32" s="546"/>
      <c r="C32" s="547"/>
      <c r="D32" s="547"/>
      <c r="E32" s="547"/>
      <c r="F32" s="547"/>
      <c r="G32" s="547"/>
      <c r="H32" s="547"/>
      <c r="I32" s="158"/>
      <c r="J32" s="158"/>
    </row>
    <row r="33" spans="2:16" ht="18.75" customHeight="1" thickBot="1">
      <c r="B33" s="1164" t="s">
        <v>708</v>
      </c>
      <c r="C33" s="548"/>
      <c r="D33" s="548"/>
      <c r="E33" s="548"/>
      <c r="F33" s="548"/>
      <c r="G33" s="548"/>
      <c r="I33" s="156"/>
      <c r="J33" s="156"/>
    </row>
    <row r="34" spans="2:16" ht="18.75" customHeight="1">
      <c r="B34" s="552" t="s">
        <v>504</v>
      </c>
      <c r="C34" s="553" t="s">
        <v>707</v>
      </c>
      <c r="D34" s="553" t="s">
        <v>505</v>
      </c>
      <c r="E34" s="553" t="s">
        <v>506</v>
      </c>
      <c r="F34" s="553" t="s">
        <v>507</v>
      </c>
      <c r="G34" s="553" t="s">
        <v>508</v>
      </c>
      <c r="H34" s="554" t="s">
        <v>509</v>
      </c>
      <c r="I34" s="156"/>
      <c r="J34" s="157"/>
    </row>
    <row r="35" spans="2:16" ht="16.5" thickBot="1">
      <c r="B35" s="549">
        <v>290</v>
      </c>
      <c r="C35" s="550">
        <v>184</v>
      </c>
      <c r="D35" s="550">
        <v>127</v>
      </c>
      <c r="E35" s="550">
        <v>108</v>
      </c>
      <c r="F35" s="550">
        <v>69</v>
      </c>
      <c r="G35" s="550">
        <v>55</v>
      </c>
      <c r="H35" s="551">
        <v>33</v>
      </c>
      <c r="I35" s="159"/>
      <c r="J35" s="160"/>
    </row>
    <row r="36" spans="2:16" ht="15.75" thickBot="1">
      <c r="B36" s="1164" t="s">
        <v>709</v>
      </c>
      <c r="C36" s="548"/>
      <c r="D36" s="548"/>
      <c r="E36" s="548"/>
      <c r="F36" s="548"/>
      <c r="G36" s="548"/>
      <c r="H36" s="533"/>
      <c r="I36" s="156"/>
      <c r="J36" s="156"/>
    </row>
    <row r="37" spans="2:16">
      <c r="B37" s="552" t="s">
        <v>504</v>
      </c>
      <c r="C37" s="553" t="s">
        <v>707</v>
      </c>
      <c r="D37" s="553" t="s">
        <v>505</v>
      </c>
      <c r="E37" s="553" t="s">
        <v>506</v>
      </c>
      <c r="F37" s="553" t="s">
        <v>507</v>
      </c>
      <c r="G37" s="553" t="s">
        <v>508</v>
      </c>
      <c r="H37" s="554" t="s">
        <v>509</v>
      </c>
      <c r="I37" s="156"/>
      <c r="J37" s="161"/>
      <c r="P37" s="201"/>
    </row>
    <row r="38" spans="2:16" ht="16.5" thickBot="1">
      <c r="B38" s="549">
        <v>304</v>
      </c>
      <c r="C38" s="550">
        <v>192</v>
      </c>
      <c r="D38" s="550">
        <v>132</v>
      </c>
      <c r="E38" s="550">
        <v>113</v>
      </c>
      <c r="F38" s="550">
        <v>72</v>
      </c>
      <c r="G38" s="550">
        <v>58</v>
      </c>
      <c r="H38" s="551">
        <v>35</v>
      </c>
      <c r="I38" s="159"/>
      <c r="J38" s="160"/>
    </row>
    <row r="39" spans="2:16" ht="15.75" thickBot="1">
      <c r="B39" s="1164" t="s">
        <v>710</v>
      </c>
      <c r="C39" s="548"/>
      <c r="D39" s="548"/>
      <c r="E39" s="548"/>
      <c r="F39" s="548"/>
      <c r="G39" s="548"/>
      <c r="H39" s="533"/>
      <c r="I39" s="156"/>
      <c r="J39" s="162"/>
    </row>
    <row r="40" spans="2:16">
      <c r="B40" s="552" t="s">
        <v>504</v>
      </c>
      <c r="C40" s="553" t="s">
        <v>707</v>
      </c>
      <c r="D40" s="553" t="s">
        <v>505</v>
      </c>
      <c r="E40" s="553" t="s">
        <v>506</v>
      </c>
      <c r="F40" s="553" t="s">
        <v>507</v>
      </c>
      <c r="G40" s="553" t="s">
        <v>508</v>
      </c>
      <c r="H40" s="554" t="s">
        <v>509</v>
      </c>
      <c r="I40" s="156"/>
      <c r="J40" s="156"/>
    </row>
    <row r="41" spans="2:16" ht="16.5" thickBot="1">
      <c r="B41" s="549">
        <v>317</v>
      </c>
      <c r="C41" s="550">
        <v>201</v>
      </c>
      <c r="D41" s="550">
        <v>138</v>
      </c>
      <c r="E41" s="550">
        <v>118</v>
      </c>
      <c r="F41" s="550">
        <v>75</v>
      </c>
      <c r="G41" s="550">
        <v>60</v>
      </c>
      <c r="H41" s="551">
        <v>37</v>
      </c>
      <c r="I41" s="156"/>
      <c r="J41" s="156"/>
    </row>
    <row r="42" spans="2:16" ht="15.75" thickBot="1">
      <c r="B42" s="1164" t="s">
        <v>711</v>
      </c>
      <c r="C42" s="548"/>
      <c r="D42" s="548"/>
      <c r="E42" s="548"/>
      <c r="F42" s="548"/>
      <c r="G42" s="548"/>
      <c r="H42" s="533"/>
      <c r="I42" s="156"/>
      <c r="J42" s="156"/>
    </row>
    <row r="43" spans="2:16">
      <c r="B43" s="552" t="s">
        <v>504</v>
      </c>
      <c r="C43" s="553" t="s">
        <v>707</v>
      </c>
      <c r="D43" s="553" t="s">
        <v>505</v>
      </c>
      <c r="E43" s="553" t="s">
        <v>506</v>
      </c>
      <c r="F43" s="553" t="s">
        <v>507</v>
      </c>
      <c r="G43" s="553" t="s">
        <v>508</v>
      </c>
      <c r="H43" s="554" t="s">
        <v>509</v>
      </c>
      <c r="I43" s="156"/>
      <c r="J43" s="156"/>
    </row>
    <row r="44" spans="2:16" ht="16.5" thickBot="1">
      <c r="B44" s="549">
        <v>325</v>
      </c>
      <c r="C44" s="550">
        <v>206</v>
      </c>
      <c r="D44" s="550">
        <v>142</v>
      </c>
      <c r="E44" s="550">
        <v>120</v>
      </c>
      <c r="F44" s="550">
        <v>77</v>
      </c>
      <c r="G44" s="550">
        <v>62</v>
      </c>
      <c r="H44" s="551">
        <v>37</v>
      </c>
      <c r="I44" s="156"/>
      <c r="J44" s="156"/>
    </row>
    <row r="45" spans="2:16">
      <c r="B45" s="1160" t="s">
        <v>676</v>
      </c>
    </row>
  </sheetData>
  <mergeCells count="37">
    <mergeCell ref="P14:P16"/>
    <mergeCell ref="C25:D25"/>
    <mergeCell ref="E25:F25"/>
    <mergeCell ref="G25:H25"/>
    <mergeCell ref="I25:J25"/>
    <mergeCell ref="C26:D26"/>
    <mergeCell ref="E26:F26"/>
    <mergeCell ref="G26:H26"/>
    <mergeCell ref="I26:J26"/>
    <mergeCell ref="U10:U12"/>
    <mergeCell ref="U14:U17"/>
    <mergeCell ref="R11:R12"/>
    <mergeCell ref="R15:R16"/>
    <mergeCell ref="S11:S12"/>
    <mergeCell ref="S15:S16"/>
    <mergeCell ref="Q11:Q12"/>
    <mergeCell ref="Q15:Q16"/>
    <mergeCell ref="Q19:Q20"/>
    <mergeCell ref="P18:P20"/>
    <mergeCell ref="S19:S20"/>
    <mergeCell ref="R19:R20"/>
    <mergeCell ref="P10:P12"/>
    <mergeCell ref="E6:F6"/>
    <mergeCell ref="E7:F7"/>
    <mergeCell ref="G6:H6"/>
    <mergeCell ref="G7:H7"/>
    <mergeCell ref="I6:J6"/>
    <mergeCell ref="K6:L6"/>
    <mergeCell ref="I7:J7"/>
    <mergeCell ref="K7:L7"/>
    <mergeCell ref="I5:J5"/>
    <mergeCell ref="K5:L5"/>
    <mergeCell ref="B4:B5"/>
    <mergeCell ref="B24:B25"/>
    <mergeCell ref="C4:D4"/>
    <mergeCell ref="E5:F5"/>
    <mergeCell ref="G5:H5"/>
  </mergeCells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C7D7-F32C-46F4-97A8-2E602A19F8AC}">
  <dimension ref="B1:V46"/>
  <sheetViews>
    <sheetView showGridLines="0" workbookViewId="0">
      <selection activeCell="J55" sqref="J55"/>
    </sheetView>
  </sheetViews>
  <sheetFormatPr defaultRowHeight="15"/>
  <cols>
    <col min="2" max="3" width="5.7109375" customWidth="1"/>
    <col min="4" max="11" width="13.7109375" customWidth="1"/>
    <col min="12" max="12" width="14.7109375" customWidth="1"/>
    <col min="13" max="16" width="13.7109375" customWidth="1"/>
    <col min="18" max="18" width="7.7109375" customWidth="1"/>
    <col min="19" max="19" width="30.85546875" customWidth="1"/>
    <col min="20" max="22" width="14.7109375" customWidth="1"/>
  </cols>
  <sheetData>
    <row r="1" spans="2:16">
      <c r="B1" s="95"/>
      <c r="D1" s="95"/>
      <c r="E1" s="95"/>
      <c r="F1" s="95"/>
      <c r="G1" s="95"/>
      <c r="H1" s="95"/>
      <c r="J1" s="95"/>
      <c r="K1" s="95"/>
      <c r="L1" s="95"/>
      <c r="M1" s="95"/>
      <c r="N1" s="95"/>
      <c r="O1" s="95"/>
      <c r="P1" s="95"/>
    </row>
    <row r="2" spans="2:16" ht="15.75">
      <c r="B2" s="509" t="s">
        <v>481</v>
      </c>
    </row>
    <row r="3" spans="2:16" ht="16.5" thickBot="1">
      <c r="B3" s="791"/>
      <c r="C3" s="792"/>
      <c r="D3" s="792"/>
      <c r="E3" s="792"/>
      <c r="F3" s="792"/>
      <c r="G3" s="792"/>
      <c r="H3" s="792"/>
      <c r="I3" s="792"/>
      <c r="J3" s="792"/>
      <c r="K3" s="792"/>
      <c r="L3" s="792"/>
      <c r="M3" s="792"/>
      <c r="N3" s="792"/>
      <c r="O3" s="792"/>
      <c r="P3" s="792"/>
    </row>
    <row r="4" spans="2:16" ht="67.5">
      <c r="B4" s="796" t="s">
        <v>228</v>
      </c>
      <c r="C4" s="790" t="s">
        <v>40</v>
      </c>
      <c r="D4" s="795" t="s">
        <v>485</v>
      </c>
      <c r="E4" s="790" t="s">
        <v>229</v>
      </c>
      <c r="F4" s="790" t="s">
        <v>230</v>
      </c>
      <c r="G4" s="790" t="s">
        <v>231</v>
      </c>
      <c r="H4" s="790" t="s">
        <v>232</v>
      </c>
      <c r="I4" s="790" t="s">
        <v>233</v>
      </c>
      <c r="J4" s="790" t="s">
        <v>234</v>
      </c>
      <c r="K4" s="790" t="s">
        <v>235</v>
      </c>
      <c r="L4" s="790" t="s">
        <v>236</v>
      </c>
      <c r="M4" s="790" t="s">
        <v>237</v>
      </c>
      <c r="N4" s="790" t="s">
        <v>238</v>
      </c>
      <c r="O4" s="790" t="s">
        <v>239</v>
      </c>
      <c r="P4" s="790" t="s">
        <v>240</v>
      </c>
    </row>
    <row r="5" spans="2:16" ht="15" hidden="1" customHeight="1">
      <c r="B5" s="1155" t="s">
        <v>241</v>
      </c>
      <c r="C5" s="785">
        <v>2000</v>
      </c>
      <c r="D5" s="786">
        <v>72.400000000000006</v>
      </c>
      <c r="E5" s="787">
        <v>73</v>
      </c>
      <c r="F5" s="787">
        <v>56.1</v>
      </c>
      <c r="G5" s="787">
        <v>137.9</v>
      </c>
      <c r="H5" s="787">
        <v>54</v>
      </c>
      <c r="I5" s="787">
        <v>112.6</v>
      </c>
      <c r="J5" s="787">
        <v>52.5</v>
      </c>
      <c r="K5" s="787">
        <v>96.2</v>
      </c>
      <c r="L5" s="787">
        <v>97.1</v>
      </c>
      <c r="M5" s="787">
        <v>90.7</v>
      </c>
      <c r="N5" s="787">
        <v>70.599999999999994</v>
      </c>
      <c r="O5" s="787">
        <v>63.5</v>
      </c>
      <c r="P5" s="787">
        <v>70.5</v>
      </c>
    </row>
    <row r="6" spans="2:16" ht="15" hidden="1" customHeight="1">
      <c r="B6" s="1156"/>
      <c r="C6" s="785">
        <v>2001</v>
      </c>
      <c r="D6" s="786">
        <v>75.8</v>
      </c>
      <c r="E6" s="787">
        <v>76.7</v>
      </c>
      <c r="F6" s="787">
        <v>57.9</v>
      </c>
      <c r="G6" s="787">
        <v>135.6</v>
      </c>
      <c r="H6" s="787">
        <v>59.4</v>
      </c>
      <c r="I6" s="787">
        <v>112.7</v>
      </c>
      <c r="J6" s="787">
        <v>54.2</v>
      </c>
      <c r="K6" s="787">
        <v>96.5</v>
      </c>
      <c r="L6" s="787">
        <v>101.9</v>
      </c>
      <c r="M6" s="787">
        <v>95.3</v>
      </c>
      <c r="N6" s="787">
        <v>72.7</v>
      </c>
      <c r="O6" s="787">
        <v>65.2</v>
      </c>
      <c r="P6" s="787">
        <v>73.7</v>
      </c>
    </row>
    <row r="7" spans="2:16" ht="15" hidden="1" customHeight="1">
      <c r="B7" s="1156"/>
      <c r="C7" s="785">
        <v>2002</v>
      </c>
      <c r="D7" s="786">
        <v>77.2</v>
      </c>
      <c r="E7" s="787">
        <v>75.2</v>
      </c>
      <c r="F7" s="787">
        <v>59</v>
      </c>
      <c r="G7" s="787">
        <v>132.1</v>
      </c>
      <c r="H7" s="787">
        <v>63</v>
      </c>
      <c r="I7" s="787">
        <v>112.6</v>
      </c>
      <c r="J7" s="787">
        <v>56.7</v>
      </c>
      <c r="K7" s="787">
        <v>94.6</v>
      </c>
      <c r="L7" s="787">
        <v>105.2</v>
      </c>
      <c r="M7" s="787">
        <v>97.2</v>
      </c>
      <c r="N7" s="787">
        <v>75.3</v>
      </c>
      <c r="O7" s="787">
        <v>67.5</v>
      </c>
      <c r="P7" s="787">
        <v>76.599999999999994</v>
      </c>
    </row>
    <row r="8" spans="2:16" ht="15" hidden="1" customHeight="1">
      <c r="B8" s="1156"/>
      <c r="C8" s="785">
        <v>2003</v>
      </c>
      <c r="D8" s="786">
        <v>77.3</v>
      </c>
      <c r="E8" s="787">
        <v>73.599999999999994</v>
      </c>
      <c r="F8" s="787">
        <v>59.5</v>
      </c>
      <c r="G8" s="787">
        <v>125.6</v>
      </c>
      <c r="H8" s="787">
        <v>64.2</v>
      </c>
      <c r="I8" s="787">
        <v>110.9</v>
      </c>
      <c r="J8" s="787">
        <v>59</v>
      </c>
      <c r="K8" s="787">
        <v>94.7</v>
      </c>
      <c r="L8" s="787">
        <v>103</v>
      </c>
      <c r="M8" s="787">
        <v>96.9</v>
      </c>
      <c r="N8" s="787">
        <v>77.400000000000006</v>
      </c>
      <c r="O8" s="787">
        <v>68.7</v>
      </c>
      <c r="P8" s="787">
        <v>78.8</v>
      </c>
    </row>
    <row r="9" spans="2:16" ht="15" hidden="1" customHeight="1">
      <c r="B9" s="1156"/>
      <c r="C9" s="785">
        <v>2004</v>
      </c>
      <c r="D9" s="786">
        <v>79.400000000000006</v>
      </c>
      <c r="E9" s="787">
        <v>76.099999999999994</v>
      </c>
      <c r="F9" s="787">
        <v>61.3</v>
      </c>
      <c r="G9" s="787">
        <v>120.4</v>
      </c>
      <c r="H9" s="787">
        <v>66.400000000000006</v>
      </c>
      <c r="I9" s="787">
        <v>108.6</v>
      </c>
      <c r="J9" s="787">
        <v>60.8</v>
      </c>
      <c r="K9" s="787">
        <v>96.9</v>
      </c>
      <c r="L9" s="787">
        <v>116.3</v>
      </c>
      <c r="M9" s="787">
        <v>97.9</v>
      </c>
      <c r="N9" s="787">
        <v>79.400000000000006</v>
      </c>
      <c r="O9" s="787">
        <v>72.8</v>
      </c>
      <c r="P9" s="787">
        <v>82.1</v>
      </c>
    </row>
    <row r="10" spans="2:16" ht="15" hidden="1" customHeight="1">
      <c r="B10" s="1156"/>
      <c r="C10" s="785">
        <v>2005</v>
      </c>
      <c r="D10" s="786">
        <v>80.900000000000006</v>
      </c>
      <c r="E10" s="787">
        <v>75.900000000000006</v>
      </c>
      <c r="F10" s="787">
        <v>62.2</v>
      </c>
      <c r="G10" s="787">
        <v>114.2</v>
      </c>
      <c r="H10" s="787">
        <v>69.2</v>
      </c>
      <c r="I10" s="787">
        <v>106.5</v>
      </c>
      <c r="J10" s="787">
        <v>65.400000000000006</v>
      </c>
      <c r="K10" s="787">
        <v>98.3</v>
      </c>
      <c r="L10" s="787">
        <v>125.2</v>
      </c>
      <c r="M10" s="787">
        <v>99.6</v>
      </c>
      <c r="N10" s="787">
        <v>81.3</v>
      </c>
      <c r="O10" s="787">
        <v>76.099999999999994</v>
      </c>
      <c r="P10" s="787">
        <v>82.9</v>
      </c>
    </row>
    <row r="11" spans="2:16" ht="15" hidden="1" customHeight="1">
      <c r="B11" s="1156"/>
      <c r="C11" s="785">
        <v>2006</v>
      </c>
      <c r="D11" s="786">
        <v>83</v>
      </c>
      <c r="E11" s="787">
        <v>76.599999999999994</v>
      </c>
      <c r="F11" s="787">
        <v>62.8</v>
      </c>
      <c r="G11" s="787">
        <v>107.3</v>
      </c>
      <c r="H11" s="787">
        <v>73.5</v>
      </c>
      <c r="I11" s="787">
        <v>105.1</v>
      </c>
      <c r="J11" s="787">
        <v>68.5</v>
      </c>
      <c r="K11" s="787">
        <v>99.8</v>
      </c>
      <c r="L11" s="787">
        <v>133.69999999999999</v>
      </c>
      <c r="M11" s="787">
        <v>101.1</v>
      </c>
      <c r="N11" s="787">
        <v>84.1</v>
      </c>
      <c r="O11" s="787">
        <v>78.099999999999994</v>
      </c>
      <c r="P11" s="787">
        <v>84.5</v>
      </c>
    </row>
    <row r="12" spans="2:16" ht="15" hidden="1" customHeight="1">
      <c r="B12" s="1156"/>
      <c r="C12" s="785">
        <v>2007</v>
      </c>
      <c r="D12" s="786">
        <v>85.3</v>
      </c>
      <c r="E12" s="787">
        <v>80.099999999999994</v>
      </c>
      <c r="F12" s="787">
        <v>69.3</v>
      </c>
      <c r="G12" s="787">
        <v>106.5</v>
      </c>
      <c r="H12" s="787">
        <v>76</v>
      </c>
      <c r="I12" s="787">
        <v>105</v>
      </c>
      <c r="J12" s="787">
        <v>71</v>
      </c>
      <c r="K12" s="787">
        <v>100.2</v>
      </c>
      <c r="L12" s="787">
        <v>133.69999999999999</v>
      </c>
      <c r="M12" s="787">
        <v>101.1</v>
      </c>
      <c r="N12" s="787">
        <v>86.1</v>
      </c>
      <c r="O12" s="787">
        <v>80.3</v>
      </c>
      <c r="P12" s="787">
        <v>86.2</v>
      </c>
    </row>
    <row r="13" spans="2:16" ht="15" hidden="1" customHeight="1">
      <c r="B13" s="1156"/>
      <c r="C13" s="785">
        <v>2008</v>
      </c>
      <c r="D13" s="786">
        <v>90.7</v>
      </c>
      <c r="E13" s="787">
        <v>86.6</v>
      </c>
      <c r="F13" s="787">
        <v>76.099999999999994</v>
      </c>
      <c r="G13" s="787">
        <v>105.4</v>
      </c>
      <c r="H13" s="787">
        <v>83.8</v>
      </c>
      <c r="I13" s="787">
        <v>105.4</v>
      </c>
      <c r="J13" s="787">
        <v>93.4</v>
      </c>
      <c r="K13" s="787">
        <v>102.6</v>
      </c>
      <c r="L13" s="787">
        <v>130.1</v>
      </c>
      <c r="M13" s="787">
        <v>101.9</v>
      </c>
      <c r="N13" s="787">
        <v>88.5</v>
      </c>
      <c r="O13" s="787">
        <v>86</v>
      </c>
      <c r="P13" s="787">
        <v>90.3</v>
      </c>
    </row>
    <row r="14" spans="2:16" ht="15" hidden="1" customHeight="1">
      <c r="B14" s="1156"/>
      <c r="C14" s="785">
        <v>2009</v>
      </c>
      <c r="D14" s="786">
        <v>91.7</v>
      </c>
      <c r="E14" s="787">
        <v>83.2</v>
      </c>
      <c r="F14" s="787">
        <v>81.099999999999994</v>
      </c>
      <c r="G14" s="787">
        <v>102.6</v>
      </c>
      <c r="H14" s="787">
        <v>89.9</v>
      </c>
      <c r="I14" s="787">
        <v>104.8</v>
      </c>
      <c r="J14" s="787">
        <v>90.3</v>
      </c>
      <c r="K14" s="787">
        <v>96.6</v>
      </c>
      <c r="L14" s="787">
        <v>124.1</v>
      </c>
      <c r="M14" s="787">
        <v>101</v>
      </c>
      <c r="N14" s="787">
        <v>90.9</v>
      </c>
      <c r="O14" s="787">
        <v>87.9</v>
      </c>
      <c r="P14" s="787">
        <v>92</v>
      </c>
    </row>
    <row r="15" spans="2:16" ht="15" hidden="1" customHeight="1">
      <c r="B15" s="1156"/>
      <c r="C15" s="785">
        <v>2010</v>
      </c>
      <c r="D15" s="786">
        <v>93</v>
      </c>
      <c r="E15" s="787">
        <v>84.4</v>
      </c>
      <c r="F15" s="787">
        <v>84.8</v>
      </c>
      <c r="G15" s="787">
        <v>100</v>
      </c>
      <c r="H15" s="787">
        <v>91.5</v>
      </c>
      <c r="I15" s="787">
        <v>104.3</v>
      </c>
      <c r="J15" s="787">
        <v>95</v>
      </c>
      <c r="K15" s="787">
        <v>99.2</v>
      </c>
      <c r="L15" s="787">
        <v>121.6</v>
      </c>
      <c r="M15" s="787">
        <v>100</v>
      </c>
      <c r="N15" s="787">
        <v>92.3</v>
      </c>
      <c r="O15" s="787">
        <v>90.1</v>
      </c>
      <c r="P15" s="787">
        <v>93</v>
      </c>
    </row>
    <row r="16" spans="2:16" ht="15" hidden="1" customHeight="1">
      <c r="B16" s="1156"/>
      <c r="C16" s="785">
        <v>2011</v>
      </c>
      <c r="D16" s="786">
        <v>94.8</v>
      </c>
      <c r="E16" s="787">
        <v>88.3</v>
      </c>
      <c r="F16" s="787">
        <v>87.5</v>
      </c>
      <c r="G16" s="787">
        <v>97.7</v>
      </c>
      <c r="H16" s="787">
        <v>93.9</v>
      </c>
      <c r="I16" s="787">
        <v>102.8</v>
      </c>
      <c r="J16" s="787">
        <v>97.8</v>
      </c>
      <c r="K16" s="787">
        <v>101.9</v>
      </c>
      <c r="L16" s="787">
        <v>120.4</v>
      </c>
      <c r="M16" s="787">
        <v>98.1</v>
      </c>
      <c r="N16" s="787">
        <v>94.4</v>
      </c>
      <c r="O16" s="787">
        <v>91.5</v>
      </c>
      <c r="P16" s="787">
        <v>93.9</v>
      </c>
    </row>
    <row r="17" spans="2:16" ht="15" hidden="1" customHeight="1">
      <c r="B17" s="1156"/>
      <c r="C17" s="785">
        <v>2012</v>
      </c>
      <c r="D17" s="786">
        <v>97.9</v>
      </c>
      <c r="E17" s="787">
        <v>94.5</v>
      </c>
      <c r="F17" s="787">
        <v>89.7</v>
      </c>
      <c r="G17" s="787">
        <v>94.8</v>
      </c>
      <c r="H17" s="787">
        <v>98.7</v>
      </c>
      <c r="I17" s="787">
        <v>101.6</v>
      </c>
      <c r="J17" s="787">
        <v>106.9</v>
      </c>
      <c r="K17" s="787">
        <v>104.9</v>
      </c>
      <c r="L17" s="787">
        <v>117.5</v>
      </c>
      <c r="M17" s="787">
        <v>97.9</v>
      </c>
      <c r="N17" s="787">
        <v>96.2</v>
      </c>
      <c r="O17" s="787">
        <v>95</v>
      </c>
      <c r="P17" s="787">
        <v>95.6</v>
      </c>
    </row>
    <row r="18" spans="2:16" ht="15" hidden="1" customHeight="1">
      <c r="B18" s="1156"/>
      <c r="C18" s="785">
        <v>2013</v>
      </c>
      <c r="D18" s="786">
        <v>99.3</v>
      </c>
      <c r="E18" s="787">
        <v>99.1</v>
      </c>
      <c r="F18" s="787">
        <v>92.9</v>
      </c>
      <c r="G18" s="787">
        <v>93.8</v>
      </c>
      <c r="H18" s="787">
        <v>100.4</v>
      </c>
      <c r="I18" s="787">
        <v>100.5</v>
      </c>
      <c r="J18" s="787">
        <v>109.5</v>
      </c>
      <c r="K18" s="787">
        <v>104.2</v>
      </c>
      <c r="L18" s="787">
        <v>107</v>
      </c>
      <c r="M18" s="787">
        <v>98.2</v>
      </c>
      <c r="N18" s="787">
        <v>97.5</v>
      </c>
      <c r="O18" s="787">
        <v>97</v>
      </c>
      <c r="P18" s="787">
        <v>97.1</v>
      </c>
    </row>
    <row r="19" spans="2:16" ht="15" hidden="1" customHeight="1">
      <c r="B19" s="1156"/>
      <c r="C19" s="785">
        <v>2014</v>
      </c>
      <c r="D19" s="786">
        <v>99.7</v>
      </c>
      <c r="E19" s="787">
        <v>101.1</v>
      </c>
      <c r="F19" s="787">
        <v>95.5</v>
      </c>
      <c r="G19" s="787">
        <v>96.8</v>
      </c>
      <c r="H19" s="787">
        <v>99</v>
      </c>
      <c r="I19" s="787">
        <v>99.9</v>
      </c>
      <c r="J19" s="787">
        <v>107.6</v>
      </c>
      <c r="K19" s="787">
        <v>104.4</v>
      </c>
      <c r="L19" s="787">
        <v>101.4</v>
      </c>
      <c r="M19" s="787">
        <v>98.6</v>
      </c>
      <c r="N19" s="787">
        <v>98.9</v>
      </c>
      <c r="O19" s="787">
        <v>98.6</v>
      </c>
      <c r="P19" s="787">
        <v>98.4</v>
      </c>
    </row>
    <row r="20" spans="2:16">
      <c r="B20" s="1156"/>
      <c r="C20" s="785">
        <v>2015</v>
      </c>
      <c r="D20" s="787">
        <v>100</v>
      </c>
      <c r="E20" s="787">
        <v>100</v>
      </c>
      <c r="F20" s="787">
        <v>100</v>
      </c>
      <c r="G20" s="787">
        <v>100</v>
      </c>
      <c r="H20" s="787">
        <v>100</v>
      </c>
      <c r="I20" s="787">
        <v>100</v>
      </c>
      <c r="J20" s="787">
        <v>100</v>
      </c>
      <c r="K20" s="787">
        <v>100</v>
      </c>
      <c r="L20" s="787">
        <v>100</v>
      </c>
      <c r="M20" s="787">
        <v>100</v>
      </c>
      <c r="N20" s="787">
        <v>100</v>
      </c>
      <c r="O20" s="787">
        <v>100</v>
      </c>
      <c r="P20" s="787">
        <v>100</v>
      </c>
    </row>
    <row r="21" spans="2:16" ht="15" hidden="1" customHeight="1">
      <c r="B21" s="1156"/>
      <c r="C21" s="785">
        <v>2016</v>
      </c>
      <c r="D21" s="787">
        <v>100.7</v>
      </c>
      <c r="E21" s="787">
        <v>99.1</v>
      </c>
      <c r="F21" s="787">
        <v>104.4</v>
      </c>
      <c r="G21" s="787">
        <v>101.8</v>
      </c>
      <c r="H21" s="787">
        <v>100.6</v>
      </c>
      <c r="I21" s="787">
        <v>99.8</v>
      </c>
      <c r="J21" s="787">
        <v>102.6</v>
      </c>
      <c r="K21" s="787">
        <v>98.3</v>
      </c>
      <c r="L21" s="787">
        <v>99.5</v>
      </c>
      <c r="M21" s="787">
        <v>101.4</v>
      </c>
      <c r="N21" s="787">
        <v>101.3</v>
      </c>
      <c r="O21" s="787">
        <v>101.5</v>
      </c>
      <c r="P21" s="787">
        <v>101.1</v>
      </c>
    </row>
    <row r="22" spans="2:16" ht="15" hidden="1" customHeight="1">
      <c r="B22" s="1156"/>
      <c r="C22" s="785">
        <v>2017</v>
      </c>
      <c r="D22" s="787">
        <v>103.1</v>
      </c>
      <c r="E22" s="787">
        <v>104.2</v>
      </c>
      <c r="F22" s="787">
        <v>106.2</v>
      </c>
      <c r="G22" s="787">
        <v>102.1</v>
      </c>
      <c r="H22" s="787">
        <v>102.3</v>
      </c>
      <c r="I22" s="787">
        <v>99.6</v>
      </c>
      <c r="J22" s="787">
        <v>106.5</v>
      </c>
      <c r="K22" s="787">
        <v>101.9</v>
      </c>
      <c r="L22" s="787">
        <v>98.8</v>
      </c>
      <c r="M22" s="787">
        <v>102.4</v>
      </c>
      <c r="N22" s="787">
        <v>103.3</v>
      </c>
      <c r="O22" s="787">
        <v>107.3</v>
      </c>
      <c r="P22" s="787">
        <v>102.2</v>
      </c>
    </row>
    <row r="23" spans="2:16" ht="15" hidden="1" customHeight="1">
      <c r="B23" s="1156"/>
      <c r="C23" s="785">
        <v>2018</v>
      </c>
      <c r="D23" s="787">
        <v>105.3</v>
      </c>
      <c r="E23" s="787">
        <v>105.6</v>
      </c>
      <c r="F23" s="787">
        <v>109.4</v>
      </c>
      <c r="G23" s="787">
        <v>101</v>
      </c>
      <c r="H23" s="787">
        <v>105.3</v>
      </c>
      <c r="I23" s="787">
        <v>101.1</v>
      </c>
      <c r="J23" s="787">
        <v>110.4</v>
      </c>
      <c r="K23" s="787">
        <v>104.8</v>
      </c>
      <c r="L23" s="787">
        <v>97.2</v>
      </c>
      <c r="M23" s="787">
        <v>103.4</v>
      </c>
      <c r="N23" s="787">
        <v>105.1</v>
      </c>
      <c r="O23" s="787">
        <v>111.2</v>
      </c>
      <c r="P23" s="787">
        <v>105.1</v>
      </c>
    </row>
    <row r="24" spans="2:16" ht="15" hidden="1" customHeight="1">
      <c r="B24" s="1156"/>
      <c r="C24" s="785">
        <v>2019</v>
      </c>
      <c r="D24" s="787">
        <v>108.3</v>
      </c>
      <c r="E24" s="787">
        <v>108.5</v>
      </c>
      <c r="F24" s="787">
        <v>111.8</v>
      </c>
      <c r="G24" s="787">
        <v>99.8</v>
      </c>
      <c r="H24" s="787">
        <v>110.9</v>
      </c>
      <c r="I24" s="787">
        <v>102.6</v>
      </c>
      <c r="J24" s="787">
        <v>113.9</v>
      </c>
      <c r="K24" s="787">
        <v>105.2</v>
      </c>
      <c r="L24" s="787">
        <v>95.4</v>
      </c>
      <c r="M24" s="787">
        <v>105.1</v>
      </c>
      <c r="N24" s="787">
        <v>107.9</v>
      </c>
      <c r="O24" s="787">
        <v>115.9</v>
      </c>
      <c r="P24" s="787">
        <v>109.2</v>
      </c>
    </row>
    <row r="25" spans="2:16" ht="15" hidden="1" customHeight="1">
      <c r="B25" s="1156"/>
      <c r="C25" s="785">
        <v>2020</v>
      </c>
      <c r="D25" s="787">
        <v>111.8</v>
      </c>
      <c r="E25" s="787">
        <v>113.5</v>
      </c>
      <c r="F25" s="787">
        <v>120.3</v>
      </c>
      <c r="G25" s="787">
        <v>103.4</v>
      </c>
      <c r="H25" s="787">
        <v>114.1</v>
      </c>
      <c r="I25" s="787">
        <v>105.5</v>
      </c>
      <c r="J25" s="787">
        <v>116.5</v>
      </c>
      <c r="K25" s="787">
        <v>104.9</v>
      </c>
      <c r="L25" s="787">
        <v>92</v>
      </c>
      <c r="M25" s="787">
        <v>107.4</v>
      </c>
      <c r="N25" s="787">
        <v>111.9</v>
      </c>
      <c r="O25" s="787">
        <v>121.6</v>
      </c>
      <c r="P25" s="787">
        <v>113</v>
      </c>
    </row>
    <row r="26" spans="2:16" ht="15" customHeight="1">
      <c r="B26" s="1156"/>
      <c r="C26" s="785">
        <v>2016</v>
      </c>
      <c r="D26" s="787">
        <v>100.7</v>
      </c>
      <c r="E26" s="787">
        <v>99.1</v>
      </c>
      <c r="F26" s="787">
        <v>104.4</v>
      </c>
      <c r="G26" s="787">
        <v>101.8</v>
      </c>
      <c r="H26" s="787">
        <v>100.6</v>
      </c>
      <c r="I26" s="787">
        <v>99.8</v>
      </c>
      <c r="J26" s="787">
        <v>102.6</v>
      </c>
      <c r="K26" s="787">
        <v>98.3</v>
      </c>
      <c r="L26" s="787">
        <v>99.5</v>
      </c>
      <c r="M26" s="787">
        <v>101.4</v>
      </c>
      <c r="N26" s="787">
        <v>101.3</v>
      </c>
      <c r="O26" s="787">
        <v>101.5</v>
      </c>
      <c r="P26" s="787">
        <v>101.1</v>
      </c>
    </row>
    <row r="27" spans="2:16" ht="15" customHeight="1">
      <c r="B27" s="1156"/>
      <c r="C27" s="785">
        <v>2017</v>
      </c>
      <c r="D27" s="787">
        <v>103.1</v>
      </c>
      <c r="E27" s="787">
        <v>104.2</v>
      </c>
      <c r="F27" s="787">
        <v>106.2</v>
      </c>
      <c r="G27" s="787">
        <v>102.1</v>
      </c>
      <c r="H27" s="787">
        <v>102.3</v>
      </c>
      <c r="I27" s="787">
        <v>99.6</v>
      </c>
      <c r="J27" s="787">
        <v>106.5</v>
      </c>
      <c r="K27" s="787">
        <v>101.9</v>
      </c>
      <c r="L27" s="787">
        <v>98.8</v>
      </c>
      <c r="M27" s="787">
        <v>102.4</v>
      </c>
      <c r="N27" s="787">
        <v>103.3</v>
      </c>
      <c r="O27" s="787">
        <v>107.3</v>
      </c>
      <c r="P27" s="787">
        <v>102.2</v>
      </c>
    </row>
    <row r="28" spans="2:16" ht="15" customHeight="1">
      <c r="B28" s="1156"/>
      <c r="C28" s="785">
        <v>2018</v>
      </c>
      <c r="D28" s="787">
        <v>105.3</v>
      </c>
      <c r="E28" s="787">
        <v>105.6</v>
      </c>
      <c r="F28" s="787">
        <v>109.4</v>
      </c>
      <c r="G28" s="787">
        <v>101</v>
      </c>
      <c r="H28" s="787">
        <v>105.3</v>
      </c>
      <c r="I28" s="787">
        <v>101.1</v>
      </c>
      <c r="J28" s="787">
        <v>110.4</v>
      </c>
      <c r="K28" s="787">
        <v>104.8</v>
      </c>
      <c r="L28" s="787">
        <v>97.2</v>
      </c>
      <c r="M28" s="787">
        <v>103.4</v>
      </c>
      <c r="N28" s="787">
        <v>105.1</v>
      </c>
      <c r="O28" s="787">
        <v>111.2</v>
      </c>
      <c r="P28" s="787">
        <v>105.1</v>
      </c>
    </row>
    <row r="29" spans="2:16" ht="15" customHeight="1">
      <c r="B29" s="1156"/>
      <c r="C29" s="785">
        <v>2019</v>
      </c>
      <c r="D29" s="787">
        <v>108.3</v>
      </c>
      <c r="E29" s="787">
        <v>108.5</v>
      </c>
      <c r="F29" s="787">
        <v>111.8</v>
      </c>
      <c r="G29" s="787">
        <v>99.8</v>
      </c>
      <c r="H29" s="787">
        <v>110.9</v>
      </c>
      <c r="I29" s="787">
        <v>102.6</v>
      </c>
      <c r="J29" s="787">
        <v>113.9</v>
      </c>
      <c r="K29" s="787">
        <v>105.2</v>
      </c>
      <c r="L29" s="787">
        <v>95.4</v>
      </c>
      <c r="M29" s="787">
        <v>105.1</v>
      </c>
      <c r="N29" s="787">
        <v>107.9</v>
      </c>
      <c r="O29" s="787">
        <v>115.9</v>
      </c>
      <c r="P29" s="787">
        <v>109.2</v>
      </c>
    </row>
    <row r="30" spans="2:16" ht="15" customHeight="1">
      <c r="B30" s="1156"/>
      <c r="C30" s="785">
        <v>2020</v>
      </c>
      <c r="D30" s="787">
        <v>111.8</v>
      </c>
      <c r="E30" s="787">
        <v>113.5</v>
      </c>
      <c r="F30" s="787">
        <v>120.3</v>
      </c>
      <c r="G30" s="787">
        <v>103.4</v>
      </c>
      <c r="H30" s="787">
        <v>114.1</v>
      </c>
      <c r="I30" s="787">
        <v>105.5</v>
      </c>
      <c r="J30" s="787">
        <v>116.5</v>
      </c>
      <c r="K30" s="787">
        <v>104.9</v>
      </c>
      <c r="L30" s="787">
        <v>92</v>
      </c>
      <c r="M30" s="787">
        <v>107.4</v>
      </c>
      <c r="N30" s="787">
        <v>111.9</v>
      </c>
      <c r="O30" s="787">
        <v>121.6</v>
      </c>
      <c r="P30" s="787">
        <v>113</v>
      </c>
    </row>
    <row r="31" spans="2:16" ht="15" customHeight="1">
      <c r="B31" s="1156"/>
      <c r="C31" s="788">
        <v>2021</v>
      </c>
      <c r="D31" s="1161">
        <v>116.1</v>
      </c>
      <c r="E31" s="789">
        <v>114.4</v>
      </c>
      <c r="F31" s="789">
        <v>130.4</v>
      </c>
      <c r="G31" s="789">
        <v>110.2</v>
      </c>
      <c r="H31" s="789">
        <v>117.3</v>
      </c>
      <c r="I31" s="789">
        <v>109.3</v>
      </c>
      <c r="J31" s="789">
        <v>120.7</v>
      </c>
      <c r="K31" s="789">
        <v>113.6</v>
      </c>
      <c r="L31" s="1161">
        <v>91.5</v>
      </c>
      <c r="M31" s="789">
        <v>110.5</v>
      </c>
      <c r="N31" s="789">
        <v>114.5</v>
      </c>
      <c r="O31" s="789">
        <v>126.8</v>
      </c>
      <c r="P31" s="789">
        <v>116.9</v>
      </c>
    </row>
    <row r="32" spans="2:16" ht="15" customHeight="1">
      <c r="B32" s="1156"/>
      <c r="C32" s="788">
        <v>2022</v>
      </c>
      <c r="D32" s="1161">
        <v>133.6</v>
      </c>
      <c r="E32" s="789">
        <v>133.5</v>
      </c>
      <c r="F32" s="789">
        <v>138.6</v>
      </c>
      <c r="G32" s="789">
        <v>130.69999999999999</v>
      </c>
      <c r="H32" s="789">
        <v>139.5</v>
      </c>
      <c r="I32" s="789">
        <v>122.4</v>
      </c>
      <c r="J32" s="789">
        <v>130.9</v>
      </c>
      <c r="K32" s="789">
        <v>134.19999999999999</v>
      </c>
      <c r="L32" s="1161">
        <v>92.1</v>
      </c>
      <c r="M32" s="789">
        <v>123.2</v>
      </c>
      <c r="N32" s="789">
        <v>118.9</v>
      </c>
      <c r="O32" s="789">
        <v>153.5</v>
      </c>
      <c r="P32" s="789">
        <v>128.80000000000001</v>
      </c>
    </row>
    <row r="33" spans="2:22" ht="15" customHeight="1">
      <c r="B33" s="1156"/>
      <c r="C33" s="788">
        <v>2023</v>
      </c>
      <c r="D33" s="1161">
        <v>147.80000000000001</v>
      </c>
      <c r="E33" s="789">
        <v>148.80000000000001</v>
      </c>
      <c r="F33" s="789">
        <v>147.69999999999999</v>
      </c>
      <c r="G33" s="789">
        <v>145.19999999999999</v>
      </c>
      <c r="H33" s="789">
        <v>162.9</v>
      </c>
      <c r="I33" s="789">
        <v>131.6</v>
      </c>
      <c r="J33" s="789">
        <v>142.4</v>
      </c>
      <c r="K33" s="789">
        <v>132.9</v>
      </c>
      <c r="L33" s="1161">
        <v>95.4</v>
      </c>
      <c r="M33" s="789">
        <v>136.1</v>
      </c>
      <c r="N33" s="789">
        <v>127.1</v>
      </c>
      <c r="O33" s="789">
        <v>175.3</v>
      </c>
      <c r="P33" s="789">
        <v>140.9</v>
      </c>
    </row>
    <row r="34" spans="2:22" ht="15" customHeight="1">
      <c r="B34" s="1156"/>
      <c r="C34" s="788">
        <v>2024</v>
      </c>
      <c r="D34" s="1161">
        <v>151.4</v>
      </c>
      <c r="E34" s="789">
        <v>145.4</v>
      </c>
      <c r="F34" s="789">
        <v>155.19999999999999</v>
      </c>
      <c r="G34" s="789">
        <v>148.80000000000001</v>
      </c>
      <c r="H34" s="789">
        <v>168.6</v>
      </c>
      <c r="I34" s="789">
        <v>132.30000000000001</v>
      </c>
      <c r="J34" s="789">
        <v>148.4</v>
      </c>
      <c r="K34" s="789">
        <v>135.30000000000001</v>
      </c>
      <c r="L34" s="1161">
        <v>96.9</v>
      </c>
      <c r="M34" s="789">
        <v>141.19999999999999</v>
      </c>
      <c r="N34" s="789">
        <v>137.6</v>
      </c>
      <c r="O34" s="789">
        <v>188.7</v>
      </c>
      <c r="P34" s="789">
        <v>145.69999999999999</v>
      </c>
    </row>
    <row r="35" spans="2:22" ht="15" customHeight="1" thickBot="1">
      <c r="B35" s="1157"/>
      <c r="C35" s="793">
        <v>2025</v>
      </c>
      <c r="D35" s="1162">
        <v>155.19999999999999</v>
      </c>
      <c r="E35" s="794">
        <v>151.6</v>
      </c>
      <c r="F35" s="794">
        <v>161.4</v>
      </c>
      <c r="G35" s="794">
        <v>146</v>
      </c>
      <c r="H35" s="794">
        <v>171.6</v>
      </c>
      <c r="I35" s="794">
        <v>134.19999999999999</v>
      </c>
      <c r="J35" s="794">
        <v>153.4</v>
      </c>
      <c r="K35" s="794">
        <v>134.19999999999999</v>
      </c>
      <c r="L35" s="1162">
        <v>97.4</v>
      </c>
      <c r="M35" s="794">
        <v>146.4</v>
      </c>
      <c r="N35" s="794">
        <v>149.5</v>
      </c>
      <c r="O35" s="794">
        <v>198</v>
      </c>
      <c r="P35" s="794">
        <v>150.30000000000001</v>
      </c>
    </row>
    <row r="36" spans="2:22">
      <c r="B36" s="1163" t="s">
        <v>482</v>
      </c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O36" s="263"/>
      <c r="P36" s="263"/>
    </row>
    <row r="37" spans="2:22" ht="3.75" customHeight="1">
      <c r="B37" s="784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O37" s="263"/>
      <c r="P37" s="263"/>
    </row>
    <row r="38" spans="2:22">
      <c r="B38" s="847" t="s">
        <v>73</v>
      </c>
      <c r="C38" s="848" t="s">
        <v>242</v>
      </c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R38" s="177"/>
    </row>
    <row r="39" spans="2:22" ht="15.75" customHeight="1">
      <c r="D39" s="96"/>
      <c r="E39" s="96"/>
      <c r="F39" s="96"/>
      <c r="G39" s="96"/>
      <c r="H39" s="96"/>
      <c r="I39" s="96"/>
      <c r="J39" s="96"/>
      <c r="K39" s="96"/>
      <c r="L39" s="96"/>
      <c r="R39" s="1021">
        <v>2025</v>
      </c>
      <c r="S39" s="896"/>
      <c r="T39" s="890">
        <v>2024</v>
      </c>
      <c r="U39" s="881">
        <v>2025</v>
      </c>
      <c r="V39" s="885" t="s">
        <v>595</v>
      </c>
    </row>
    <row r="40" spans="2:22" ht="23.85" customHeight="1">
      <c r="R40" s="1021"/>
      <c r="S40" s="902" t="s">
        <v>483</v>
      </c>
      <c r="T40" s="935">
        <v>151.4</v>
      </c>
      <c r="U40" s="936">
        <v>155.19999999999999</v>
      </c>
      <c r="V40" s="928" t="s">
        <v>630</v>
      </c>
    </row>
    <row r="41" spans="2:22" ht="23.85" customHeight="1">
      <c r="D41" s="96"/>
      <c r="E41" s="96"/>
      <c r="F41" s="96"/>
      <c r="G41" s="96"/>
      <c r="H41" s="96"/>
      <c r="I41" s="96"/>
      <c r="J41" s="96"/>
      <c r="K41" s="96"/>
      <c r="L41" s="96"/>
      <c r="R41" s="1021"/>
      <c r="S41" s="902" t="s">
        <v>419</v>
      </c>
      <c r="T41" s="1008">
        <v>96.9</v>
      </c>
      <c r="U41" s="1008">
        <v>97.4</v>
      </c>
      <c r="V41" s="937" t="s">
        <v>631</v>
      </c>
    </row>
    <row r="42" spans="2:22" ht="15.75" customHeight="1">
      <c r="R42" s="224"/>
      <c r="S42" s="199"/>
      <c r="T42" s="225"/>
      <c r="U42" s="225"/>
      <c r="V42" s="226"/>
    </row>
    <row r="43" spans="2:22" ht="15.75" customHeight="1">
      <c r="R43" s="1021">
        <v>2025</v>
      </c>
      <c r="S43" s="897"/>
      <c r="T43" s="882">
        <v>2021</v>
      </c>
      <c r="U43" s="881">
        <v>2025</v>
      </c>
      <c r="V43" s="885" t="s">
        <v>596</v>
      </c>
    </row>
    <row r="44" spans="2:22" ht="23.85" customHeight="1">
      <c r="R44" s="1021"/>
      <c r="S44" s="902" t="s">
        <v>483</v>
      </c>
      <c r="T44" s="936">
        <v>116.1</v>
      </c>
      <c r="U44" s="936">
        <v>155.19999999999999</v>
      </c>
      <c r="V44" s="928" t="s">
        <v>632</v>
      </c>
    </row>
    <row r="45" spans="2:22" ht="23.85" customHeight="1">
      <c r="R45" s="1021"/>
      <c r="S45" s="902" t="s">
        <v>419</v>
      </c>
      <c r="T45" s="1008">
        <v>91.5</v>
      </c>
      <c r="U45" s="1008">
        <v>97.4</v>
      </c>
      <c r="V45" s="937" t="s">
        <v>698</v>
      </c>
    </row>
    <row r="46" spans="2:22">
      <c r="B46" s="233" t="s">
        <v>699</v>
      </c>
    </row>
  </sheetData>
  <mergeCells count="3">
    <mergeCell ref="R39:R41"/>
    <mergeCell ref="R43:R45"/>
    <mergeCell ref="B5:B35"/>
  </mergeCells>
  <hyperlinks>
    <hyperlink ref="C38" r:id="rId1" xr:uid="{B2D522F1-3CF9-4F83-BE60-914380252B78}"/>
  </hyperlinks>
  <pageMargins left="0.7" right="0.7" top="0.78740157499999996" bottom="0.78740157499999996" header="0.3" footer="0.3"/>
  <pageSetup paperSize="9" orientation="portrait" r:id="rId2"/>
  <drawing r:id="rId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ObvSVI+3rdlyjhLaHzWdrNCmfCQvbBRrB7YjDEu6FeI=</DigestValue>
    </Reference>
    <Reference Type="http://www.w3.org/2000/09/xmldsig#Object" URI="#idOfficeObject">
      <DigestMethod Algorithm="http://www.w3.org/2001/04/xmlenc#sha256"/>
      <DigestValue>KTJ3EkAs1/oOliNlrFSjvNfdC/yP+UEhOGSf1of1SdI=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K9AzXWJ5dJVHHrKZ9U7HbTjd0Ec0GyniuxnvTFuS2Bw=</DigestValue>
    </Reference>
  </SignedInfo>
  <SignatureValue>moDmRTFwUI8C+6NZhAVEb/aWoRlPPCjKc8E9UhTpZE9YaW8GjOmvcsprmdkJGzkcbhCBDxAl+uBT
wesN8+5aIKcY8npIp7i1UBVXhHK5LlG0MdztBDqcpsqsqNoOSV0KOIgTVLpy8jkTnUcQ6Hw87I/h
Be5zEyIy+6CAmf2ynNNqrT0VKh18ry7fM99Agpz0efZwfkqsySAx/Rd6b/VvBKIBKLJNuuKiwQQq
gjPwLnZ8U4Hbb5QF+1Kpzr1kBQMzECrzIH3v0KPfcsB5egQ9Zvao4zA/39R3j5HNpPVQ5O846Sbf
aAKstB9QUsi51zUsRdGDg2K6czbZWVQb/7zd7A==</SignatureValue>
  <KeyInfo>
    <X509Data>
      <X509Certificate>MIIHGDCCBQCgAwIBAgITJgAAJFgEb6YE13wM2QAAAAAkWDANBgkqhkiG9w0BAQsFADAsMQswCQYDVQQGEwJDWjEMMAoGA1UEChMDQ1RVMQ8wDQYDVQQDEwZDVFUgQ0EwHhcNMjUwNDI4MDUzMDUxWhcNMjcwNDI4MDUzMDUxWjAUMRIwEAYDVQQDEwlQb2RhdGVsbmEwggEiMA0GCSqGSIb3DQEBAQUAA4IBDwAwggEKAoIBAQCnQtqIzhoX5lL69NOXlfitTVa/7r2bmINecmAOmPnCAGDzyUCWCgPLsSMjJ7nVFc+04jwn5hNL7qX0oEXF9+yeRaGF2q4Uco75XyQdxruOKQ4y3vDuu2WSMMZwCDu4p/i3bkslEcXw6ScGHIk1tGceOggKP3hND1ISZC6LY+wo4X0xKyhbzUs5gqOe7CIumYhSeEW8Wc1mhrLj0pnUQmCpDbJ6unZCPuh0HTx2IW7L913ImvaetBVdq7LN0cCJONTbk/Pp9S/hXBRLDf4fEcfanDGsLnvwQMk2ypparpgU4FXJsJSN9VnxcidldPcBvrv8+YKCd4WEVJsKdwJ/H00JAgMBAAGjggNJMIIDRTA+BgkrBgEEAYI3FQcEMTAvBicrBgEEAYI3FQiGm78Dgbj6b4GVnSKE265ygufdDIFWhfKwaYSbhDoCAWUCAQIwEwYDVR0lBAwwCgYIKwYBBQUHAwIwDgYDVR0PAQH/BAQDAgbAMBsGCSsGAQQBgjcVCgQOMAwwCgYIKwYBBQUHAwIwTgYJKwYBBAGCNxkCBEEwP6A9BgorBgEEAYI3GQIBoC8ELVMtMS01LTIxLTIyOTg2MTQ4MTYtODk1Mjk1NjY2LTM2MzM0Mjg5ODEtMTkyOTArBgNVHREEJDAioCAGCisGAQQBgjcUAgOgEgwQcG9kYXRlbG5hQGN0dS5jejAdBgNVHQ4EFgQU71pi8CcqNx30JR5SqiZAb+qDAsYwHwYDVR0jBBgwFoAUdDmXdXBtpaXjjJB3NAVMwvVagLwwgfYGA1UdHwSB7jCB6zCB6KCB5aCB4oaBq2xkYXA6Ly8vQ049Q1RVJTIwQ0EsQ049c3J2LWNhMDEsQ049Q0RQLENOPVB1YmxpYyUyMEtleSUyMFNlcnZpY2VzLENOPVNlcnZpY2VzLENOPUNvbmZpZ3VyYXRpb24sREM9Y3R1LERDPWN6P2NlcnRpZmljYXRlUmV2b2NhdGlvbkxpc3Q/YmFzZT9vYmplY3RDbGFzcz1jUkxEaXN0cmlidXRpb25Qb2ludIYyaHR0cDovL3Nydi1jYTAxLmN0dTIwMDguY3ovQ2VydEVucm9sbC9DVFUlMjBDQS5jcmwwggEJBggrBgEFBQcBAQSB/DCB+TCBogYIKwYBBQUHMAKGgZVsZGFwOi8vL0NOPUNUVSUyMENBLENOPUFJQSxDTj1QdWJsaWMlMjBLZXklMjBTZXJ2aWNlcyxDTj1TZXJ2aWNlcyxDTj1Db25maWd1cmF0aW9uLERDPWN0dSxEQz1jej9jQUNlcnRpZmljYXRlP2Jhc2U/b2JqZWN0Q2xhc3M9Y2VydGlmaWNhdGlvbkF1dGhvcml0eTBSBggrBgEFBQcwAoZGaHR0cDovL3Nydi1jYTAxLmN0dTIwMDguY3ovQ2VydEVucm9sbC9zcnYtY2EwMS5jdHUyMDA4LmN6X0NUVSUyMENBLmNydDANBgkqhkiG9w0BAQsFAAOCAgEADkZrYlfjJfuriwUoHC1Zs3DKiVv/vF4wN3IXCVWCZ1LuIxXGCw/fXD5Y2YLQC0rM0Fn1deIyw+PEWI1qePlt+67YMMZObg8DIqf//zc1UEWVSUr94osoF1Niz7mDorBI6rXwoCtEi48nv1gdNG7LUpiHRKULqDxjU0wZNoWa51dZvaWXxl333KhkK8m7Ptw/8OYAi5Gn9MKT6e9GFmlTDKh9zQmXhQ4nR001E+TJVx7fp2B7aCHQQbBze144Lg+pmbbcr4cfz0UPfNv/XHY/Zd3IQTLTDTCGr4k0pchVPRYfSDF2iCR+ARFQUqf80HgifMfX2KNvLqp+VErCGU5rkI7eziLKAWYCeA1a8xvDPZSPCa1G5lSBMaQYs0Y1pso/X6DuEsCGXfKRwKhRi12fomz+rJEo2rRGjvHSCRkSaJsoEsIkIKdwtlBgw9QbVQKFcp2wGcGEwAW9skCkJi30WjwcZ+8GIX7VQamd03uwQzMnuDfvd+GBxXfVNhdJGpZAkCmC3fSTS+XAPOw0kLMou4iJLmapHWEx100FLiljCOWtOdSufUNOAItNeVvxtmifVQDN8bY7RxGFKYyy4p9SY4MTl95IoK+HzjfqefRN+9MvidROogzJpIr/evuUVZgufjr9hvG+lYz319iBwKTvnl5FyJ390R+6q8LeghHPaH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20"/>
            <mdssi:RelationshipReference xmlns:mdssi="http://schemas.openxmlformats.org/package/2006/digital-signature" SourceId="rId29"/>
            <mdssi:RelationshipReference xmlns:mdssi="http://schemas.openxmlformats.org/package/2006/digital-signature" SourceId="rId41"/>
            <mdssi:RelationshipReference xmlns:mdssi="http://schemas.openxmlformats.org/package/2006/digital-signature" SourceId="rId54"/>
            <mdssi:RelationshipReference xmlns:mdssi="http://schemas.openxmlformats.org/package/2006/digital-signature" SourceId="rId6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24"/>
            <mdssi:RelationshipReference xmlns:mdssi="http://schemas.openxmlformats.org/package/2006/digital-signature" SourceId="rId32"/>
            <mdssi:RelationshipReference xmlns:mdssi="http://schemas.openxmlformats.org/package/2006/digital-signature" SourceId="rId37"/>
            <mdssi:RelationshipReference xmlns:mdssi="http://schemas.openxmlformats.org/package/2006/digital-signature" SourceId="rId40"/>
            <mdssi:RelationshipReference xmlns:mdssi="http://schemas.openxmlformats.org/package/2006/digital-signature" SourceId="rId45"/>
            <mdssi:RelationshipReference xmlns:mdssi="http://schemas.openxmlformats.org/package/2006/digital-signature" SourceId="rId53"/>
            <mdssi:RelationshipReference xmlns:mdssi="http://schemas.openxmlformats.org/package/2006/digital-signature" SourceId="rId58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23"/>
            <mdssi:RelationshipReference xmlns:mdssi="http://schemas.openxmlformats.org/package/2006/digital-signature" SourceId="rId28"/>
            <mdssi:RelationshipReference xmlns:mdssi="http://schemas.openxmlformats.org/package/2006/digital-signature" SourceId="rId36"/>
            <mdssi:RelationshipReference xmlns:mdssi="http://schemas.openxmlformats.org/package/2006/digital-signature" SourceId="rId49"/>
            <mdssi:RelationshipReference xmlns:mdssi="http://schemas.openxmlformats.org/package/2006/digital-signature" SourceId="rId57"/>
            <mdssi:RelationshipReference xmlns:mdssi="http://schemas.openxmlformats.org/package/2006/digital-signature" SourceId="rId61"/>
            <mdssi:RelationshipReference xmlns:mdssi="http://schemas.openxmlformats.org/package/2006/digital-signature" SourceId="rId10"/>
            <mdssi:RelationshipReference xmlns:mdssi="http://schemas.openxmlformats.org/package/2006/digital-signature" SourceId="rId19"/>
            <mdssi:RelationshipReference xmlns:mdssi="http://schemas.openxmlformats.org/package/2006/digital-signature" SourceId="rId31"/>
            <mdssi:RelationshipReference xmlns:mdssi="http://schemas.openxmlformats.org/package/2006/digital-signature" SourceId="rId44"/>
            <mdssi:RelationshipReference xmlns:mdssi="http://schemas.openxmlformats.org/package/2006/digital-signature" SourceId="rId52"/>
            <mdssi:RelationshipReference xmlns:mdssi="http://schemas.openxmlformats.org/package/2006/digital-signature" SourceId="rId60"/>
            <mdssi:RelationshipReference xmlns:mdssi="http://schemas.openxmlformats.org/package/2006/digital-signature" SourceId="rId6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22"/>
            <mdssi:RelationshipReference xmlns:mdssi="http://schemas.openxmlformats.org/package/2006/digital-signature" SourceId="rId27"/>
            <mdssi:RelationshipReference xmlns:mdssi="http://schemas.openxmlformats.org/package/2006/digital-signature" SourceId="rId30"/>
            <mdssi:RelationshipReference xmlns:mdssi="http://schemas.openxmlformats.org/package/2006/digital-signature" SourceId="rId35"/>
            <mdssi:RelationshipReference xmlns:mdssi="http://schemas.openxmlformats.org/package/2006/digital-signature" SourceId="rId43"/>
            <mdssi:RelationshipReference xmlns:mdssi="http://schemas.openxmlformats.org/package/2006/digital-signature" SourceId="rId48"/>
            <mdssi:RelationshipReference xmlns:mdssi="http://schemas.openxmlformats.org/package/2006/digital-signature" SourceId="rId56"/>
            <mdssi:RelationshipReference xmlns:mdssi="http://schemas.openxmlformats.org/package/2006/digital-signature" SourceId="rId64"/>
            <mdssi:RelationshipReference xmlns:mdssi="http://schemas.openxmlformats.org/package/2006/digital-signature" SourceId="rId8"/>
            <mdssi:RelationshipReference xmlns:mdssi="http://schemas.openxmlformats.org/package/2006/digital-signature" SourceId="rId51"/>
            <mdssi:RelationshipReference xmlns:mdssi="http://schemas.openxmlformats.org/package/2006/digital-signature" SourceId="rId3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5"/>
            <mdssi:RelationshipReference xmlns:mdssi="http://schemas.openxmlformats.org/package/2006/digital-signature" SourceId="rId33"/>
            <mdssi:RelationshipReference xmlns:mdssi="http://schemas.openxmlformats.org/package/2006/digital-signature" SourceId="rId38"/>
            <mdssi:RelationshipReference xmlns:mdssi="http://schemas.openxmlformats.org/package/2006/digital-signature" SourceId="rId46"/>
            <mdssi:RelationshipReference xmlns:mdssi="http://schemas.openxmlformats.org/package/2006/digital-signature" SourceId="rId59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26"/>
            <mdssi:RelationshipReference xmlns:mdssi="http://schemas.openxmlformats.org/package/2006/digital-signature" SourceId="rId39"/>
            <mdssi:RelationshipReference xmlns:mdssi="http://schemas.openxmlformats.org/package/2006/digital-signature" SourceId="rId21"/>
            <mdssi:RelationshipReference xmlns:mdssi="http://schemas.openxmlformats.org/package/2006/digital-signature" SourceId="rId34"/>
            <mdssi:RelationshipReference xmlns:mdssi="http://schemas.openxmlformats.org/package/2006/digital-signature" SourceId="rId42"/>
            <mdssi:RelationshipReference xmlns:mdssi="http://schemas.openxmlformats.org/package/2006/digital-signature" SourceId="rId47"/>
            <mdssi:RelationshipReference xmlns:mdssi="http://schemas.openxmlformats.org/package/2006/digital-signature" SourceId="rId50"/>
            <mdssi:RelationshipReference xmlns:mdssi="http://schemas.openxmlformats.org/package/2006/digital-signature" SourceId="rId55"/>
          </Transform>
          <Transform Algorithm="http://www.w3.org/TR/2001/REC-xml-c14n-20010315"/>
        </Transforms>
        <DigestMethod Algorithm="http://www.w3.org/2001/04/xmlenc#sha256"/>
        <DigestValue>J0cDSldbuQN27O6Sdw/Hsp6JUYuIS8Ver59TsOLRTrw=</DigestValue>
      </Reference>
      <Reference URI="/xl/calcChain.xml?ContentType=application/vnd.openxmlformats-officedocument.spreadsheetml.calcChain+xml">
        <DigestMethod Algorithm="http://www.w3.org/2001/04/xmlenc#sha256"/>
        <DigestValue>/BzW9jzvopbOWXAz42R2hbnGbq2/llQkSTFW2XqTp6Q=</DigestValue>
      </Reference>
      <Reference URI="/xl/charts/_rels/char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iiIUTw551Pf7bTYXz0p/pxL7b94OSgCO8EQWIeBhUcA=</DigestValue>
      </Reference>
      <Reference URI="/xl/charts/_rels/char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jT4s3ZpEQdELxg3inlPaSLBZ+XN+hIJTVav97AQyHgA=</DigestValue>
      </Reference>
      <Reference URI="/xl/charts/_rels/char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F5EuYyymdfku2MuX1ux/TPRm4gOvvkl0cq1C9qJl6aU=</DigestValue>
      </Reference>
      <Reference URI="/xl/charts/_rels/char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fzhSziNmpl8e/33heiATE6EiPpahOtu1BjnCR7vzMj0=</DigestValue>
      </Reference>
      <Reference URI="/xl/charts/_rels/char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RTo7TPYLdYD2ce1NC3TgaePKeuerQhMSuFninINZqfA=</DigestValue>
      </Reference>
      <Reference URI="/xl/charts/_rels/chart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UmmfO4umgiSKiXT3NsmTg8s0SsS7qYAW5SoC1Sm25Sg=</DigestValue>
      </Reference>
      <Reference URI="/xl/charts/_rels/chart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6oxud9eGcO/ZAsnvLshDsJkHxslK1FZAKYvCNix7Wjs=</DigestValue>
      </Reference>
      <Reference URI="/xl/charts/_rels/chart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7q/jbfBE02zzIg456DnALwqU3subQLSG/bAyPujYZnw=</DigestValue>
      </Reference>
      <Reference URI="/xl/charts/_rels/chart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5UcfuiJpW6U7jAY/AfnAo2dWy1q7dVUpbQKvwAlpm/g=</DigestValue>
      </Reference>
      <Reference URI="/xl/charts/_rels/chart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9Uku2vSmUK/35ui55AYBTXiFi9eSNBmxbgMx2kI+/Aw=</DigestValue>
      </Reference>
      <Reference URI="/xl/charts/_rels/chart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Iz3GYUv0qQQJ2bNUE5AuLzPTsUy48YjnZ5rgAi1hM4s=</DigestValue>
      </Reference>
      <Reference URI="/xl/charts/_rels/char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70J/HjKGOShr2QViU/qt+iyKLQjMhoJBs4M4NXsSqxs=</DigestValue>
      </Reference>
      <Reference URI="/xl/charts/_rels/chart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ulT9Nv2GekgWNpLdXjR3owICB7Bju+mIv3Y6k+l8ajY=</DigestValue>
      </Reference>
      <Reference URI="/xl/charts/_rels/chart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v/AoPcjUExPG9QlUn4mSnryMAfki8FNDIcUfiC0b5HI=</DigestValue>
      </Reference>
      <Reference URI="/xl/charts/_rels/chart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tfGEhDN3FgexO1oQYhiOeatV0iMv/nEGLpTU5M+HKyw=</DigestValue>
      </Reference>
      <Reference URI="/xl/charts/_rels/chart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XHm+SyMuWyc0PYTMh+UmevN+SfaQkq54T2GfWtMXzXg=</DigestValue>
      </Reference>
      <Reference URI="/xl/charts/_rels/chart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8r7BslAI7Xsz1owiLi3ji1tFtRyviec7awO6evPZyC4=</DigestValue>
      </Reference>
      <Reference URI="/xl/charts/_rels/chart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plvRVRQ/yDnrPaM4poJKNMgCPwaK325R9EATRNwJt4Y=</DigestValue>
      </Reference>
      <Reference URI="/xl/charts/_rels/chart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f6dEwL9mjHLoSKyQSm7x4I0M+joaoK7ebzhr/m0EsMY=</DigestValue>
      </Reference>
      <Reference URI="/xl/charts/_rels/char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qktGdb16/jMDWCha4dkWvVMeJxKNgJvTAH9snzge/x4=</DigestValue>
      </Reference>
      <Reference URI="/xl/charts/_rels/chart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fxECfWJoZtRB5GlkbrsMXFS5GRiRCO8NZnyr5A0t/aE=</DigestValue>
      </Reference>
      <Reference URI="/xl/charts/_rels/chart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R7DnW8/bHOEipbk2egqsnr48lUgN3HohoExGgFKde3Y=</DigestValue>
      </Reference>
      <Reference URI="/xl/charts/_rels/chart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V6YiaBwBgP6DgXiHAkK305ZHdvgcI6nHl3TJE/u8Ixg=</DigestValue>
      </Reference>
      <Reference URI="/xl/charts/_rels/chart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NdXLpKS5NyQ0QANTu4Fjv83xivPyDt6sOAvueKZ123I=</DigestValue>
      </Reference>
      <Reference URI="/xl/charts/_rels/chart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A3Ik3Ay6NJGQ5GCGNaGNAJVY4HLk51+X6+b26W7mHYE=</DigestValue>
      </Reference>
      <Reference URI="/xl/charts/_rels/chart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jvJhNu6hL3r10ZufzGO340EknEfPBm62+xCdeuLh8Y8=</DigestValue>
      </Reference>
      <Reference URI="/xl/charts/_rels/chart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u8BIWG3lKiIyDS1//B/qrupip1yPj/JSDGGkCPwOVjM=</DigestValue>
      </Reference>
      <Reference URI="/xl/charts/_rels/chart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xFS+wou7/YCajCNSQCOMALQTzf4UuShHXCaENrDu2uE=</DigestValue>
      </Reference>
      <Reference URI="/xl/charts/_rels/chart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SoVUjKe/qeWlZPHA+9YdyMyNVNdenZUj6FN/Cve6CRE=</DigestValue>
      </Reference>
      <Reference URI="/xl/charts/_rels/chart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8cels3SWyPFci6RqI5gGg6zC7zOylBaknTwZdwXVl8g=</DigestValue>
      </Reference>
      <Reference URI="/xl/charts/_rels/char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faPv6L/OiNIEhtb2ZqJVapCl6Kmq6AnHDP+VqDqdChM=</DigestValue>
      </Reference>
      <Reference URI="/xl/charts/_rels/chart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1/yNnpzjfKKIfIfsziNdUOX3SHc6+iN2fhY2fDc2w18=</DigestValue>
      </Reference>
      <Reference URI="/xl/charts/_rels/chart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whiC3U0C2pKOTpUj5zZr0A62Is/UMK/XDZYljMiyqmo=</DigestValue>
      </Reference>
      <Reference URI="/xl/charts/_rels/chart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1LPihNydS/GN8U+fa/tcLybRuwSBZT5CTlv3RABzXbU=</DigestValue>
      </Reference>
      <Reference URI="/xl/charts/_rels/chart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xLYclMPZH2SMUZOkKS1JEXMYJIyBbJaamBQct9TShLs=</DigestValue>
      </Reference>
      <Reference URI="/xl/charts/_rels/chart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U9TVO/kq46venEEIWRe4kkGRDsoGHcYhHR7Kxo2eKo8=</DigestValue>
      </Reference>
      <Reference URI="/xl/charts/_rels/chart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g+UuH4uDvU/5WvQorE3/ZLjTIzPJfxiSGC3qo9VpSVk=</DigestValue>
      </Reference>
      <Reference URI="/xl/charts/_rels/chart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8+SyFNwSbD9R6WYjC+MTG3D9hMAjVWNQ5/O+mktzdpE=</DigestValue>
      </Reference>
      <Reference URI="/xl/charts/_rels/chart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ixJMcmKGMGrF4c3CssotbG5L6z6OeGmWEyL3xw3nczM=</DigestValue>
      </Reference>
      <Reference URI="/xl/charts/_rels/chart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JT6YNAOP+AsfYbXTQ7yUGgg9FO6/7r4LfBNzGb4UYRo=</DigestValue>
      </Reference>
      <Reference URI="/xl/charts/_rels/char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uSouah5KoY9T2aPkokvnhJWTz9oC7E9J3jvNntO/u2k=</DigestValue>
      </Reference>
      <Reference URI="/xl/charts/_rels/chart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eqYodtQTYhgPyJKV6zie4inRHfUorWEDk7PT8MAQc9A=</DigestValue>
      </Reference>
      <Reference URI="/xl/charts/_rels/chart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gUFBASfo6Gmzw9c8hi+6NTPPIn7szYGohtxgrU/7REE=</DigestValue>
      </Reference>
      <Reference URI="/xl/charts/_rels/chart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a6GJfJqOHEny0U4GrH9j04B+2l9lgF6WQcUgQxpUk04=</DigestValue>
      </Reference>
      <Reference URI="/xl/charts/_rels/chart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z8M+1w4eJgM7Lzp+pRkrJV3SOt8E2dKaxdp0qAmHaK0=</DigestValue>
      </Reference>
      <Reference URI="/xl/charts/_rels/chart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KoyQF5uWaYBhngDJEZ7/0l0RGa2Fvbhf0yx5tKgwwqw=</DigestValue>
      </Reference>
      <Reference URI="/xl/charts/_rels/chart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UsTeUiOaDRAEnylxXScoLzUjdg1zGqcf6G4hs37XY88=</DigestValue>
      </Reference>
      <Reference URI="/xl/charts/_rels/char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YArmbIEM5Jgyxt7LoSlYJJs9TI2CSRCWi3CKHuSlwQ0=</DigestValue>
      </Reference>
      <Reference URI="/xl/charts/_rels/chart6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oq4c0mqMS4ITHLvD6VQ5L4dNn1mU3VbT0/U6jHxMX4Q=</DigestValue>
      </Reference>
      <Reference URI="/xl/charts/_rels/char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EmNETrOkMlog3sk9fHiGKalVLHb7Y9VdGqdgbGZs1tg=</DigestValue>
      </Reference>
      <Reference URI="/xl/charts/_rels/char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tnJ++ZdDI4BLa2u5BjJkAGDQNM7kb4YY/+NIOdp6M44=</DigestValue>
      </Reference>
      <Reference URI="/xl/charts/_rels/char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GOqfZ6+rfGbKQ/6Uxdqq91kpG44Nh7A4EMQ6iN4iuQo=</DigestValue>
      </Reference>
      <Reference URI="/xl/charts/chart1.xml?ContentType=application/vnd.openxmlformats-officedocument.drawingml.chart+xml">
        <DigestMethod Algorithm="http://www.w3.org/2001/04/xmlenc#sha256"/>
        <DigestValue>jXlRIq5zsQoCRhTGz8G8JuOXrXCsQDzW5H1SFx0joOU=</DigestValue>
      </Reference>
      <Reference URI="/xl/charts/chart10.xml?ContentType=application/vnd.openxmlformats-officedocument.drawingml.chart+xml">
        <DigestMethod Algorithm="http://www.w3.org/2001/04/xmlenc#sha256"/>
        <DigestValue>f5TijE1AANZDUgWfA1VjdWcc62KN6SPGyPKr4T1c+hI=</DigestValue>
      </Reference>
      <Reference URI="/xl/charts/chart11.xml?ContentType=application/vnd.openxmlformats-officedocument.drawingml.chart+xml">
        <DigestMethod Algorithm="http://www.w3.org/2001/04/xmlenc#sha256"/>
        <DigestValue>Go185oVu9onEH+7wRXMVxwwtlZOmiChOoot0I17J4AY=</DigestValue>
      </Reference>
      <Reference URI="/xl/charts/chart12.xml?ContentType=application/vnd.openxmlformats-officedocument.drawingml.chart+xml">
        <DigestMethod Algorithm="http://www.w3.org/2001/04/xmlenc#sha256"/>
        <DigestValue>vcqN1g51KjlQhgMmdUu8pY4QOUFJm2ELNz5nBUmDhfc=</DigestValue>
      </Reference>
      <Reference URI="/xl/charts/chart13.xml?ContentType=application/vnd.openxmlformats-officedocument.drawingml.chart+xml">
        <DigestMethod Algorithm="http://www.w3.org/2001/04/xmlenc#sha256"/>
        <DigestValue>aB76fPvfownSEBs09zTUo7l7AAvsh4CUovXXLCBhdf8=</DigestValue>
      </Reference>
      <Reference URI="/xl/charts/chart14.xml?ContentType=application/vnd.openxmlformats-officedocument.drawingml.chart+xml">
        <DigestMethod Algorithm="http://www.w3.org/2001/04/xmlenc#sha256"/>
        <DigestValue>vtFyySuJ6m2SEM6uU71OLaD8eg2IUYkY8TuCqKZbC3Y=</DigestValue>
      </Reference>
      <Reference URI="/xl/charts/chart15.xml?ContentType=application/vnd.openxmlformats-officedocument.drawingml.chart+xml">
        <DigestMethod Algorithm="http://www.w3.org/2001/04/xmlenc#sha256"/>
        <DigestValue>I27Kq6wrkJukCSTyQwS4bum2l9EV8cRJoqyaBUEfaUA=</DigestValue>
      </Reference>
      <Reference URI="/xl/charts/chart16.xml?ContentType=application/vnd.openxmlformats-officedocument.drawingml.chart+xml">
        <DigestMethod Algorithm="http://www.w3.org/2001/04/xmlenc#sha256"/>
        <DigestValue>vn1gE3KA1heBfUIWTK0mov6hb0f8Uve+QPEfZnrjTNQ=</DigestValue>
      </Reference>
      <Reference URI="/xl/charts/chart17.xml?ContentType=application/vnd.openxmlformats-officedocument.drawingml.chart+xml">
        <DigestMethod Algorithm="http://www.w3.org/2001/04/xmlenc#sha256"/>
        <DigestValue>K+4n4iE2Mdcn17dLZxTTN48gBiQgzU+QQQNjK51GYHg=</DigestValue>
      </Reference>
      <Reference URI="/xl/charts/chart18.xml?ContentType=application/vnd.openxmlformats-officedocument.drawingml.chart+xml">
        <DigestMethod Algorithm="http://www.w3.org/2001/04/xmlenc#sha256"/>
        <DigestValue>7yYrQaJOAYCDgNT1qmYncIALE1VDIUUJQmsfAGfNNVc=</DigestValue>
      </Reference>
      <Reference URI="/xl/charts/chart19.xml?ContentType=application/vnd.openxmlformats-officedocument.drawingml.chart+xml">
        <DigestMethod Algorithm="http://www.w3.org/2001/04/xmlenc#sha256"/>
        <DigestValue>cE4f51n6t34Zo3L6YBc3rLGKpeyhE+oesODGVvADRlU=</DigestValue>
      </Reference>
      <Reference URI="/xl/charts/chart2.xml?ContentType=application/vnd.openxmlformats-officedocument.drawingml.chart+xml">
        <DigestMethod Algorithm="http://www.w3.org/2001/04/xmlenc#sha256"/>
        <DigestValue>SDicjeof3FbilpPBVNH21NLYY3FJ9vYFcg6lLn6DRDw=</DigestValue>
      </Reference>
      <Reference URI="/xl/charts/chart20.xml?ContentType=application/vnd.openxmlformats-officedocument.drawingml.chart+xml">
        <DigestMethod Algorithm="http://www.w3.org/2001/04/xmlenc#sha256"/>
        <DigestValue>ZF3A5GyO+iKUX8X++TckhDSptZFI80wJluOtiFLPRQA=</DigestValue>
      </Reference>
      <Reference URI="/xl/charts/chart21.xml?ContentType=application/vnd.openxmlformats-officedocument.drawingml.chart+xml">
        <DigestMethod Algorithm="http://www.w3.org/2001/04/xmlenc#sha256"/>
        <DigestValue>D3UVi3y0ADFbiTd+GKBNo9imxGteKHEiNytAz3YKpqw=</DigestValue>
      </Reference>
      <Reference URI="/xl/charts/chart22.xml?ContentType=application/vnd.openxmlformats-officedocument.drawingml.chart+xml">
        <DigestMethod Algorithm="http://www.w3.org/2001/04/xmlenc#sha256"/>
        <DigestValue>hSYQVTsBRhM31cSKDBKhGFIvTNo6V0aepGk9FgD+tBU=</DigestValue>
      </Reference>
      <Reference URI="/xl/charts/chart23.xml?ContentType=application/vnd.openxmlformats-officedocument.drawingml.chart+xml">
        <DigestMethod Algorithm="http://www.w3.org/2001/04/xmlenc#sha256"/>
        <DigestValue>cKmbCfj/YT18xtX9RppLZaSXv08YlFIdlESAh01T7cY=</DigestValue>
      </Reference>
      <Reference URI="/xl/charts/chart24.xml?ContentType=application/vnd.openxmlformats-officedocument.drawingml.chart+xml">
        <DigestMethod Algorithm="http://www.w3.org/2001/04/xmlenc#sha256"/>
        <DigestValue>5vcxdfntN5k2X+4V0lz4A3hw+NzPUMZqcSZVPg7QG8U=</DigestValue>
      </Reference>
      <Reference URI="/xl/charts/chart25.xml?ContentType=application/vnd.openxmlformats-officedocument.drawingml.chart+xml">
        <DigestMethod Algorithm="http://www.w3.org/2001/04/xmlenc#sha256"/>
        <DigestValue>+sIueFNHurKTV2ZQGT0ESiVVCAk0N5xmYIg98gizYY0=</DigestValue>
      </Reference>
      <Reference URI="/xl/charts/chart26.xml?ContentType=application/vnd.openxmlformats-officedocument.drawingml.chart+xml">
        <DigestMethod Algorithm="http://www.w3.org/2001/04/xmlenc#sha256"/>
        <DigestValue>NOl9oaWV8MM3iMgtrs08wDT6tPm/EEdDBlK7BJ0PIlw=</DigestValue>
      </Reference>
      <Reference URI="/xl/charts/chart27.xml?ContentType=application/vnd.openxmlformats-officedocument.drawingml.chart+xml">
        <DigestMethod Algorithm="http://www.w3.org/2001/04/xmlenc#sha256"/>
        <DigestValue>aDGo3NqbG1Jz8tMvz9Zc4yg2jxdGRVSENhxvGg1kwTY=</DigestValue>
      </Reference>
      <Reference URI="/xl/charts/chart28.xml?ContentType=application/vnd.openxmlformats-officedocument.drawingml.chart+xml">
        <DigestMethod Algorithm="http://www.w3.org/2001/04/xmlenc#sha256"/>
        <DigestValue>lPip+pQVVf6Yno67+MgoGecva9dallPQAzS+7tu8om4=</DigestValue>
      </Reference>
      <Reference URI="/xl/charts/chart29.xml?ContentType=application/vnd.openxmlformats-officedocument.drawingml.chart+xml">
        <DigestMethod Algorithm="http://www.w3.org/2001/04/xmlenc#sha256"/>
        <DigestValue>poCASBqcUZ80eMEPn/mr2k/qQu1Uv5uksFth+em+oBY=</DigestValue>
      </Reference>
      <Reference URI="/xl/charts/chart3.xml?ContentType=application/vnd.openxmlformats-officedocument.drawingml.chart+xml">
        <DigestMethod Algorithm="http://www.w3.org/2001/04/xmlenc#sha256"/>
        <DigestValue>P/lVhVGwD83r+9N/anAZ5c7oSvkE1royEH1SwXBqv78=</DigestValue>
      </Reference>
      <Reference URI="/xl/charts/chart30.xml?ContentType=application/vnd.openxmlformats-officedocument.drawingml.chart+xml">
        <DigestMethod Algorithm="http://www.w3.org/2001/04/xmlenc#sha256"/>
        <DigestValue>t5isY0Ke4wN4aqrgy0Bv32DSR6FTKR6f8bNTf0FDJG8=</DigestValue>
      </Reference>
      <Reference URI="/xl/charts/chart31.xml?ContentType=application/vnd.openxmlformats-officedocument.drawingml.chart+xml">
        <DigestMethod Algorithm="http://www.w3.org/2001/04/xmlenc#sha256"/>
        <DigestValue>IsI2y5ACw3FW1Buef7ZYBctv/GAWM+5oLe2zUrT7bfs=</DigestValue>
      </Reference>
      <Reference URI="/xl/charts/chart32.xml?ContentType=application/vnd.openxmlformats-officedocument.drawingml.chart+xml">
        <DigestMethod Algorithm="http://www.w3.org/2001/04/xmlenc#sha256"/>
        <DigestValue>IjzUm4Xpc8NPvvizr8aMqlokWAertCaaV0D97Av8QI0=</DigestValue>
      </Reference>
      <Reference URI="/xl/charts/chart33.xml?ContentType=application/vnd.openxmlformats-officedocument.drawingml.chart+xml">
        <DigestMethod Algorithm="http://www.w3.org/2001/04/xmlenc#sha256"/>
        <DigestValue>apR7XAu76oABMhyDD56VKVUT929G96az4yYcp4a4DEk=</DigestValue>
      </Reference>
      <Reference URI="/xl/charts/chart34.xml?ContentType=application/vnd.openxmlformats-officedocument.drawingml.chart+xml">
        <DigestMethod Algorithm="http://www.w3.org/2001/04/xmlenc#sha256"/>
        <DigestValue>8iSnPvuSJ+vWSwL8TPpghCN29jAohLVCKd1oy7Z27nE=</DigestValue>
      </Reference>
      <Reference URI="/xl/charts/chart35.xml?ContentType=application/vnd.openxmlformats-officedocument.drawingml.chart+xml">
        <DigestMethod Algorithm="http://www.w3.org/2001/04/xmlenc#sha256"/>
        <DigestValue>HnoyVfKSVf4NhKYuv5PBtlq4sfXdi4t2g59t/gL3J/U=</DigestValue>
      </Reference>
      <Reference URI="/xl/charts/chart36.xml?ContentType=application/vnd.openxmlformats-officedocument.drawingml.chart+xml">
        <DigestMethod Algorithm="http://www.w3.org/2001/04/xmlenc#sha256"/>
        <DigestValue>EnOQuJUbx2h4EQHpvYqXcb+kySsp1uxZwibs02L+5+U=</DigestValue>
      </Reference>
      <Reference URI="/xl/charts/chart37.xml?ContentType=application/vnd.openxmlformats-officedocument.drawingml.chart+xml">
        <DigestMethod Algorithm="http://www.w3.org/2001/04/xmlenc#sha256"/>
        <DigestValue>398QwARJcoK+Uq4Ok/rEo7MqhwVu/wVa5Yu4PfX7GS0=</DigestValue>
      </Reference>
      <Reference URI="/xl/charts/chart38.xml?ContentType=application/vnd.openxmlformats-officedocument.drawingml.chart+xml">
        <DigestMethod Algorithm="http://www.w3.org/2001/04/xmlenc#sha256"/>
        <DigestValue>fKjWUlpaRqllQfNb+euqlcJNx8Yy++Q1/w2uJV8lBMI=</DigestValue>
      </Reference>
      <Reference URI="/xl/charts/chart39.xml?ContentType=application/vnd.openxmlformats-officedocument.drawingml.chart+xml">
        <DigestMethod Algorithm="http://www.w3.org/2001/04/xmlenc#sha256"/>
        <DigestValue>9fHQ2xKM0y2jFaalhC7BMnnNxaN6tMOKuRw1/O10IcM=</DigestValue>
      </Reference>
      <Reference URI="/xl/charts/chart4.xml?ContentType=application/vnd.openxmlformats-officedocument.drawingml.chart+xml">
        <DigestMethod Algorithm="http://www.w3.org/2001/04/xmlenc#sha256"/>
        <DigestValue>cfJZyYt447EFso+A9XdgYTfl9j6ylYd7lmPkYjeTLg8=</DigestValue>
      </Reference>
      <Reference URI="/xl/charts/chart40.xml?ContentType=application/vnd.openxmlformats-officedocument.drawingml.chart+xml">
        <DigestMethod Algorithm="http://www.w3.org/2001/04/xmlenc#sha256"/>
        <DigestValue>iFn5+4Oq3TAlJikkZJEu+RToiABKQ2RCZ4dW0CD7/XE=</DigestValue>
      </Reference>
      <Reference URI="/xl/charts/chart41.xml?ContentType=application/vnd.openxmlformats-officedocument.drawingml.chart+xml">
        <DigestMethod Algorithm="http://www.w3.org/2001/04/xmlenc#sha256"/>
        <DigestValue>d9QuauAu/cC4e3UToLV9jRh5zVyb3EB+obhBHN0blZM=</DigestValue>
      </Reference>
      <Reference URI="/xl/charts/chart42.xml?ContentType=application/vnd.openxmlformats-officedocument.drawingml.chart+xml">
        <DigestMethod Algorithm="http://www.w3.org/2001/04/xmlenc#sha256"/>
        <DigestValue>kJFIUvHiKSI9m/SNioyjDRmonLxjVS2/Qk4EfRyYUHU=</DigestValue>
      </Reference>
      <Reference URI="/xl/charts/chart43.xml?ContentType=application/vnd.openxmlformats-officedocument.drawingml.chart+xml">
        <DigestMethod Algorithm="http://www.w3.org/2001/04/xmlenc#sha256"/>
        <DigestValue>NlFOmRZKC+7qVXERq5TarKwmsCXhcGbrOD7iIcigeIU=</DigestValue>
      </Reference>
      <Reference URI="/xl/charts/chart44.xml?ContentType=application/vnd.openxmlformats-officedocument.drawingml.chart+xml">
        <DigestMethod Algorithm="http://www.w3.org/2001/04/xmlenc#sha256"/>
        <DigestValue>qBXVHU11BZhahUoJnji5STOH7gVqy9/ncA4r0p8rt9g=</DigestValue>
      </Reference>
      <Reference URI="/xl/charts/chart45.xml?ContentType=application/vnd.openxmlformats-officedocument.drawingml.chart+xml">
        <DigestMethod Algorithm="http://www.w3.org/2001/04/xmlenc#sha256"/>
        <DigestValue>cf3Vh4L28Oepf4BUDLmtYKouhbvuWlJPQHX2tLpfTkg=</DigestValue>
      </Reference>
      <Reference URI="/xl/charts/chart46.xml?ContentType=application/vnd.openxmlformats-officedocument.drawingml.chart+xml">
        <DigestMethod Algorithm="http://www.w3.org/2001/04/xmlenc#sha256"/>
        <DigestValue>kyZoEd4Y9+SrI4NenCUtuipr6E7WppFqBGf9lPDXBWQ=</DigestValue>
      </Reference>
      <Reference URI="/xl/charts/chart47.xml?ContentType=application/vnd.openxmlformats-officedocument.drawingml.chart+xml">
        <DigestMethod Algorithm="http://www.w3.org/2001/04/xmlenc#sha256"/>
        <DigestValue>UzFccNqId7tnf5m9GrxqkqUkyMTlHImZ6v0ZNdA/6zo=</DigestValue>
      </Reference>
      <Reference URI="/xl/charts/chart48.xml?ContentType=application/vnd.openxmlformats-officedocument.drawingml.chart+xml">
        <DigestMethod Algorithm="http://www.w3.org/2001/04/xmlenc#sha256"/>
        <DigestValue>yUeZhWERMxh27U0RwmP8fuEx5n/wdEQxzrTvcazIAc8=</DigestValue>
      </Reference>
      <Reference URI="/xl/charts/chart49.xml?ContentType=application/vnd.openxmlformats-officedocument.drawingml.chart+xml">
        <DigestMethod Algorithm="http://www.w3.org/2001/04/xmlenc#sha256"/>
        <DigestValue>YL4Pv59aTNoaAfz5/BlXmeuBsVI6tHlHMLQBOU/S8Eg=</DigestValue>
      </Reference>
      <Reference URI="/xl/charts/chart5.xml?ContentType=application/vnd.openxmlformats-officedocument.drawingml.chart+xml">
        <DigestMethod Algorithm="http://www.w3.org/2001/04/xmlenc#sha256"/>
        <DigestValue>Wk3n3pT1XRDlB7+c+L2NsXV6mTz/j0/FbpR8vBPLHMk=</DigestValue>
      </Reference>
      <Reference URI="/xl/charts/chart50.xml?ContentType=application/vnd.openxmlformats-officedocument.drawingml.chart+xml">
        <DigestMethod Algorithm="http://www.w3.org/2001/04/xmlenc#sha256"/>
        <DigestValue>wyTWXuLPWR9jSdxlbwrRwQSY6TrxVOXAevbpMFmoNdk=</DigestValue>
      </Reference>
      <Reference URI="/xl/charts/chart51.xml?ContentType=application/vnd.openxmlformats-officedocument.drawingml.chart+xml">
        <DigestMethod Algorithm="http://www.w3.org/2001/04/xmlenc#sha256"/>
        <DigestValue>7kwzAAV45kLXPA6lNFOIn4B1HCrTy1YOrBa2J9yg9Hw=</DigestValue>
      </Reference>
      <Reference URI="/xl/charts/chart52.xml?ContentType=application/vnd.openxmlformats-officedocument.drawingml.chart+xml">
        <DigestMethod Algorithm="http://www.w3.org/2001/04/xmlenc#sha256"/>
        <DigestValue>m3fJl58ur5renYcG/6lVCW/kcprMyQILJXjZ2hFysNU=</DigestValue>
      </Reference>
      <Reference URI="/xl/charts/chart53.xml?ContentType=application/vnd.openxmlformats-officedocument.drawingml.chart+xml">
        <DigestMethod Algorithm="http://www.w3.org/2001/04/xmlenc#sha256"/>
        <DigestValue>//2qoUpbLsXXvVvmRkZsuag7NptXo3Do7+Ns6ejlDp4=</DigestValue>
      </Reference>
      <Reference URI="/xl/charts/chart54.xml?ContentType=application/vnd.openxmlformats-officedocument.drawingml.chart+xml">
        <DigestMethod Algorithm="http://www.w3.org/2001/04/xmlenc#sha256"/>
        <DigestValue>NzuJBqRf2U/4HwOQUryGbgGQ6Z8Ha0I9v37PCayOTss=</DigestValue>
      </Reference>
      <Reference URI="/xl/charts/chart55.xml?ContentType=application/vnd.openxmlformats-officedocument.drawingml.chart+xml">
        <DigestMethod Algorithm="http://www.w3.org/2001/04/xmlenc#sha256"/>
        <DigestValue>l8wHeveX9aqDhSHU/+ChZdnpQ6QaHkEnHZqdb+Jli+g=</DigestValue>
      </Reference>
      <Reference URI="/xl/charts/chart56.xml?ContentType=application/vnd.openxmlformats-officedocument.drawingml.chart+xml">
        <DigestMethod Algorithm="http://www.w3.org/2001/04/xmlenc#sha256"/>
        <DigestValue>s+Sf4rbKGpL2jX1C2MgKMc+V7W8LtRbl0ob6BgV9goU=</DigestValue>
      </Reference>
      <Reference URI="/xl/charts/chart57.xml?ContentType=application/vnd.openxmlformats-officedocument.drawingml.chart+xml">
        <DigestMethod Algorithm="http://www.w3.org/2001/04/xmlenc#sha256"/>
        <DigestValue>5ggkDZDm7cWO1ixGZVCsDsjHgHjWYZrQGqO1dLEvevU=</DigestValue>
      </Reference>
      <Reference URI="/xl/charts/chart58.xml?ContentType=application/vnd.openxmlformats-officedocument.drawingml.chart+xml">
        <DigestMethod Algorithm="http://www.w3.org/2001/04/xmlenc#sha256"/>
        <DigestValue>CGuoje+HNldp3HPKGnCtXmXE7yVaoHz3AKefWiH+wSY=</DigestValue>
      </Reference>
      <Reference URI="/xl/charts/chart59.xml?ContentType=application/vnd.openxmlformats-officedocument.drawingml.chart+xml">
        <DigestMethod Algorithm="http://www.w3.org/2001/04/xmlenc#sha256"/>
        <DigestValue>5mseBS30mLn7oZIbOPwqiBP5K9mfqNVUnVFYeuEhnUY=</DigestValue>
      </Reference>
      <Reference URI="/xl/charts/chart6.xml?ContentType=application/vnd.openxmlformats-officedocument.drawingml.chart+xml">
        <DigestMethod Algorithm="http://www.w3.org/2001/04/xmlenc#sha256"/>
        <DigestValue>ZU4TQzidZEFXu/6LFVXn2WdZQNDdEN0duViU9XWwDNc=</DigestValue>
      </Reference>
      <Reference URI="/xl/charts/chart60.xml?ContentType=application/vnd.openxmlformats-officedocument.drawingml.chart+xml">
        <DigestMethod Algorithm="http://www.w3.org/2001/04/xmlenc#sha256"/>
        <DigestValue>UledPide0EfVeE3zbRUKnaHlVOcWAWzr/8yCUbRAU2w=</DigestValue>
      </Reference>
      <Reference URI="/xl/charts/chart61.xml?ContentType=application/vnd.openxmlformats-officedocument.drawingml.chart+xml">
        <DigestMethod Algorithm="http://www.w3.org/2001/04/xmlenc#sha256"/>
        <DigestValue>ltlBpVl3UAEB2BLAYx/LdPUnED5Cd9ht+reYqGdy8yI=</DigestValue>
      </Reference>
      <Reference URI="/xl/charts/chart62.xml?ContentType=application/vnd.openxmlformats-officedocument.drawingml.chart+xml">
        <DigestMethod Algorithm="http://www.w3.org/2001/04/xmlenc#sha256"/>
        <DigestValue>GLjq2JXNnbg9Opay5JoziWEXaDG2qR3OUWMFr4pDKHc=</DigestValue>
      </Reference>
      <Reference URI="/xl/charts/chart63.xml?ContentType=application/vnd.openxmlformats-officedocument.drawingml.chart+xml">
        <DigestMethod Algorithm="http://www.w3.org/2001/04/xmlenc#sha256"/>
        <DigestValue>kGofn1EwzEE1XKTuZB3KqB+mbi8PEyfnpkqwHoaK9bU=</DigestValue>
      </Reference>
      <Reference URI="/xl/charts/chart64.xml?ContentType=application/vnd.openxmlformats-officedocument.drawingml.chart+xml">
        <DigestMethod Algorithm="http://www.w3.org/2001/04/xmlenc#sha256"/>
        <DigestValue>dCJJJ5GQLT1EoaB1XG0lSDBSg09MU97PWfbv2UiM4Po=</DigestValue>
      </Reference>
      <Reference URI="/xl/charts/chart65.xml?ContentType=application/vnd.openxmlformats-officedocument.drawingml.chart+xml">
        <DigestMethod Algorithm="http://www.w3.org/2001/04/xmlenc#sha256"/>
        <DigestValue>sL484VhPNpMvCvnt0mGKHhfQkgnLJs4isy+qatvz22k=</DigestValue>
      </Reference>
      <Reference URI="/xl/charts/chart7.xml?ContentType=application/vnd.openxmlformats-officedocument.drawingml.chart+xml">
        <DigestMethod Algorithm="http://www.w3.org/2001/04/xmlenc#sha256"/>
        <DigestValue>Fcj6UtkA1NbfCnFeAiZG7YSqnMrFuKnlGzkWi9hyKo0=</DigestValue>
      </Reference>
      <Reference URI="/xl/charts/chart8.xml?ContentType=application/vnd.openxmlformats-officedocument.drawingml.chart+xml">
        <DigestMethod Algorithm="http://www.w3.org/2001/04/xmlenc#sha256"/>
        <DigestValue>vPZNJt6nd7eKKVvOwfKjDOO1y/L5Qz93WUYpIlX+6fY=</DigestValue>
      </Reference>
      <Reference URI="/xl/charts/chart9.xml?ContentType=application/vnd.openxmlformats-officedocument.drawingml.chart+xml">
        <DigestMethod Algorithm="http://www.w3.org/2001/04/xmlenc#sha256"/>
        <DigestValue>NbvFlUNza9xDDhvc/WaIZSgP1U9IoUcjymypSMg44RI=</DigestValue>
      </Reference>
      <Reference URI="/xl/charts/colors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1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3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0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2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3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4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49.xml?ContentType=application/vnd.ms-office.chartcolorstyle+xml">
        <DigestMethod Algorithm="http://www.w3.org/2001/04/xmlenc#sha256"/>
        <DigestValue>BP77p9MYU/oKpjblyLjjCPwxJqm0ih9EkJR//5HVqS8=</DigestValue>
      </Reference>
      <Reference URI="/xl/charts/colors5.xml?ContentType=application/vnd.ms-office.chartcolorstyle+xml">
        <DigestMethod Algorithm="http://www.w3.org/2001/04/xmlenc#sha256"/>
        <DigestValue>BP77p9MYU/oKpjblyLjjCPwxJqm0ih9EkJR//5HVqS8=</DigestValue>
      </Reference>
      <Reference URI="/xl/charts/colors6.xml?ContentType=application/vnd.ms-office.chartcolorstyle+xml">
        <DigestMethod Algorithm="http://www.w3.org/2001/04/xmlenc#sha256"/>
        <DigestValue>BP77p9MYU/oKpjblyLjjCPwxJqm0ih9EkJR//5HVqS8=</DigestValue>
      </Reference>
      <Reference URI="/xl/charts/colors7.xml?ContentType=application/vnd.ms-office.chartcolorstyle+xml">
        <DigestMethod Algorithm="http://www.w3.org/2001/04/xmlenc#sha256"/>
        <DigestValue>BP77p9MYU/oKpjblyLjjCPwxJqm0ih9EkJR//5HVqS8=</DigestValue>
      </Reference>
      <Reference URI="/xl/charts/colors8.xml?ContentType=application/vnd.ms-office.chartcolorstyle+xml">
        <DigestMethod Algorithm="http://www.w3.org/2001/04/xmlenc#sha256"/>
        <DigestValue>BP77p9MYU/oKpjblyLjjCPwxJqm0ih9EkJR//5HVqS8=</DigestValue>
      </Reference>
      <Reference URI="/xl/charts/colors9.xml?ContentType=application/vnd.ms-office.chartcolorstyle+xml">
        <DigestMethod Algorithm="http://www.w3.org/2001/04/xmlenc#sha256"/>
        <DigestValue>BP77p9MYU/oKpjblyLjjCPwxJqm0ih9EkJR//5HVqS8=</DigestValue>
      </Reference>
      <Reference URI="/xl/charts/style1.xml?ContentType=application/vnd.ms-office.chartstyle+xml">
        <DigestMethod Algorithm="http://www.w3.org/2001/04/xmlenc#sha256"/>
        <DigestValue>Dg0kkgyxpLPV0Pr5oyMvec6dsPTz/Y1Z0wLFvQQwXmA=</DigestValue>
      </Reference>
      <Reference URI="/xl/charts/style10.xml?ContentType=application/vnd.ms-office.chartstyle+xml">
        <DigestMethod Algorithm="http://www.w3.org/2001/04/xmlenc#sha256"/>
        <DigestValue>Dg0kkgyxpLPV0Pr5oyMvec6dsPTz/Y1Z0wLFvQQwXmA=</DigestValue>
      </Reference>
      <Reference URI="/xl/charts/style11.xml?ContentType=application/vnd.ms-office.chartstyle+xml">
        <DigestMethod Algorithm="http://www.w3.org/2001/04/xmlenc#sha256"/>
        <DigestValue>Dg0kkgyxpLPV0Pr5oyMvec6dsPTz/Y1Z0wLFvQQwXmA=</DigestValue>
      </Reference>
      <Reference URI="/xl/charts/style12.xml?ContentType=application/vnd.ms-office.chartstyle+xml">
        <DigestMethod Algorithm="http://www.w3.org/2001/04/xmlenc#sha256"/>
        <DigestValue>Dg0kkgyxpLPV0Pr5oyMvec6dsPTz/Y1Z0wLFvQQwXmA=</DigestValue>
      </Reference>
      <Reference URI="/xl/charts/style13.xml?ContentType=application/vnd.ms-office.chartstyle+xml">
        <DigestMethod Algorithm="http://www.w3.org/2001/04/xmlenc#sha256"/>
        <DigestValue>Dg0kkgyxpLPV0Pr5oyMvec6dsPTz/Y1Z0wLFvQQwXmA=</DigestValue>
      </Reference>
      <Reference URI="/xl/charts/style14.xml?ContentType=application/vnd.ms-office.chartstyle+xml">
        <DigestMethod Algorithm="http://www.w3.org/2001/04/xmlenc#sha256"/>
        <DigestValue>jKL5Q5hlo0HW5rRzMylWeQjPTyPZo/+XijwA8puG0TY=</DigestValue>
      </Reference>
      <Reference URI="/xl/charts/style15.xml?ContentType=application/vnd.ms-office.chartstyle+xml">
        <DigestMethod Algorithm="http://www.w3.org/2001/04/xmlenc#sha256"/>
        <DigestValue>jKL5Q5hlo0HW5rRzMylWeQjPTyPZo/+XijwA8puG0TY=</DigestValue>
      </Reference>
      <Reference URI="/xl/charts/style16.xml?ContentType=application/vnd.ms-office.chartstyle+xml">
        <DigestMethod Algorithm="http://www.w3.org/2001/04/xmlenc#sha256"/>
        <DigestValue>jKL5Q5hlo0HW5rRzMylWeQjPTyPZo/+XijwA8puG0TY=</DigestValue>
      </Reference>
      <Reference URI="/xl/charts/style17.xml?ContentType=application/vnd.ms-office.chartstyle+xml">
        <DigestMethod Algorithm="http://www.w3.org/2001/04/xmlenc#sha256"/>
        <DigestValue>jKL5Q5hlo0HW5rRzMylWeQjPTyPZo/+XijwA8puG0TY=</DigestValue>
      </Reference>
      <Reference URI="/xl/charts/style18.xml?ContentType=application/vnd.ms-office.chartstyle+xml">
        <DigestMethod Algorithm="http://www.w3.org/2001/04/xmlenc#sha256"/>
        <DigestValue>jKL5Q5hlo0HW5rRzMylWeQjPTyPZo/+XijwA8puG0TY=</DigestValue>
      </Reference>
      <Reference URI="/xl/charts/style19.xml?ContentType=application/vnd.ms-office.chartstyle+xml">
        <DigestMethod Algorithm="http://www.w3.org/2001/04/xmlenc#sha256"/>
        <DigestValue>jKL5Q5hlo0HW5rRzMylWeQjPTyPZo/+XijwA8puG0TY=</DigestValue>
      </Reference>
      <Reference URI="/xl/charts/style2.xml?ContentType=application/vnd.ms-office.chartstyle+xml">
        <DigestMethod Algorithm="http://www.w3.org/2001/04/xmlenc#sha256"/>
        <DigestValue>Dg0kkgyxpLPV0Pr5oyMvec6dsPTz/Y1Z0wLFvQQwXmA=</DigestValue>
      </Reference>
      <Reference URI="/xl/charts/style20.xml?ContentType=application/vnd.ms-office.chartstyle+xml">
        <DigestMethod Algorithm="http://www.w3.org/2001/04/xmlenc#sha256"/>
        <DigestValue>ZexwhblDtjI1WJAHLZqvKGpS9MWyX1geWBP8Lxd9O6o=</DigestValue>
      </Reference>
      <Reference URI="/xl/charts/style21.xml?ContentType=application/vnd.ms-office.chartstyle+xml">
        <DigestMethod Algorithm="http://www.w3.org/2001/04/xmlenc#sha256"/>
        <DigestValue>d82wKbhknXd6Bro4+PoLqcqUOToVt5tP0RYPr1lBxyI=</DigestValue>
      </Reference>
      <Reference URI="/xl/charts/style22.xml?ContentType=application/vnd.ms-office.chartstyle+xml">
        <DigestMethod Algorithm="http://www.w3.org/2001/04/xmlenc#sha256"/>
        <DigestValue>d82wKbhknXd6Bro4+PoLqcqUOToVt5tP0RYPr1lBxyI=</DigestValue>
      </Reference>
      <Reference URI="/xl/charts/style23.xml?ContentType=application/vnd.ms-office.chartstyle+xml">
        <DigestMethod Algorithm="http://www.w3.org/2001/04/xmlenc#sha256"/>
        <DigestValue>d82wKbhknXd6Bro4+PoLqcqUOToVt5tP0RYPr1lBxyI=</DigestValue>
      </Reference>
      <Reference URI="/xl/charts/style24.xml?ContentType=application/vnd.ms-office.chartstyle+xml">
        <DigestMethod Algorithm="http://www.w3.org/2001/04/xmlenc#sha256"/>
        <DigestValue>d82wKbhknXd6Bro4+PoLqcqUOToVt5tP0RYPr1lBxyI=</DigestValue>
      </Reference>
      <Reference URI="/xl/charts/style25.xml?ContentType=application/vnd.ms-office.chartstyle+xml">
        <DigestMethod Algorithm="http://www.w3.org/2001/04/xmlenc#sha256"/>
        <DigestValue>d82wKbhknXd6Bro4+PoLqcqUOToVt5tP0RYPr1lBxyI=</DigestValue>
      </Reference>
      <Reference URI="/xl/charts/style26.xml?ContentType=application/vnd.ms-office.chartstyle+xml">
        <DigestMethod Algorithm="http://www.w3.org/2001/04/xmlenc#sha256"/>
        <DigestValue>d82wKbhknXd6Bro4+PoLqcqUOToVt5tP0RYPr1lBxyI=</DigestValue>
      </Reference>
      <Reference URI="/xl/charts/style27.xml?ContentType=application/vnd.ms-office.chartstyle+xml">
        <DigestMethod Algorithm="http://www.w3.org/2001/04/xmlenc#sha256"/>
        <DigestValue>d82wKbhknXd6Bro4+PoLqcqUOToVt5tP0RYPr1lBxyI=</DigestValue>
      </Reference>
      <Reference URI="/xl/charts/style28.xml?ContentType=application/vnd.ms-office.chartstyle+xml">
        <DigestMethod Algorithm="http://www.w3.org/2001/04/xmlenc#sha256"/>
        <DigestValue>d82wKbhknXd6Bro4+PoLqcqUOToVt5tP0RYPr1lBxyI=</DigestValue>
      </Reference>
      <Reference URI="/xl/charts/style29.xml?ContentType=application/vnd.ms-office.chartstyle+xml">
        <DigestMethod Algorithm="http://www.w3.org/2001/04/xmlenc#sha256"/>
        <DigestValue>d82wKbhknXd6Bro4+PoLqcqUOToVt5tP0RYPr1lBxyI=</DigestValue>
      </Reference>
      <Reference URI="/xl/charts/style3.xml?ContentType=application/vnd.ms-office.chartstyle+xml">
        <DigestMethod Algorithm="http://www.w3.org/2001/04/xmlenc#sha256"/>
        <DigestValue>Dg0kkgyxpLPV0Pr5oyMvec6dsPTz/Y1Z0wLFvQQwXmA=</DigestValue>
      </Reference>
      <Reference URI="/xl/charts/style30.xml?ContentType=application/vnd.ms-office.chartstyle+xml">
        <DigestMethod Algorithm="http://www.w3.org/2001/04/xmlenc#sha256"/>
        <DigestValue>d82wKbhknXd6Bro4+PoLqcqUOToVt5tP0RYPr1lBxyI=</DigestValue>
      </Reference>
      <Reference URI="/xl/charts/style31.xml?ContentType=application/vnd.ms-office.chartstyle+xml">
        <DigestMethod Algorithm="http://www.w3.org/2001/04/xmlenc#sha256"/>
        <DigestValue>d82wKbhknXd6Bro4+PoLqcqUOToVt5tP0RYPr1lBxyI=</DigestValue>
      </Reference>
      <Reference URI="/xl/charts/style32.xml?ContentType=application/vnd.ms-office.chartstyle+xml">
        <DigestMethod Algorithm="http://www.w3.org/2001/04/xmlenc#sha256"/>
        <DigestValue>d82wKbhknXd6Bro4+PoLqcqUOToVt5tP0RYPr1lBxyI=</DigestValue>
      </Reference>
      <Reference URI="/xl/charts/style33.xml?ContentType=application/vnd.ms-office.chartstyle+xml">
        <DigestMethod Algorithm="http://www.w3.org/2001/04/xmlenc#sha256"/>
        <DigestValue>d82wKbhknXd6Bro4+PoLqcqUOToVt5tP0RYPr1lBxyI=</DigestValue>
      </Reference>
      <Reference URI="/xl/charts/style34.xml?ContentType=application/vnd.ms-office.chartstyle+xml">
        <DigestMethod Algorithm="http://www.w3.org/2001/04/xmlenc#sha256"/>
        <DigestValue>d82wKbhknXd6Bro4+PoLqcqUOToVt5tP0RYPr1lBxyI=</DigestValue>
      </Reference>
      <Reference URI="/xl/charts/style35.xml?ContentType=application/vnd.ms-office.chartstyle+xml">
        <DigestMethod Algorithm="http://www.w3.org/2001/04/xmlenc#sha256"/>
        <DigestValue>d82wKbhknXd6Bro4+PoLqcqUOToVt5tP0RYPr1lBxyI=</DigestValue>
      </Reference>
      <Reference URI="/xl/charts/style36.xml?ContentType=application/vnd.ms-office.chartstyle+xml">
        <DigestMethod Algorithm="http://www.w3.org/2001/04/xmlenc#sha256"/>
        <DigestValue>Dg0kkgyxpLPV0Pr5oyMvec6dsPTz/Y1Z0wLFvQQwXmA=</DigestValue>
      </Reference>
      <Reference URI="/xl/charts/style37.xml?ContentType=application/vnd.ms-office.chartstyle+xml">
        <DigestMethod Algorithm="http://www.w3.org/2001/04/xmlenc#sha256"/>
        <DigestValue>d82wKbhknXd6Bro4+PoLqcqUOToVt5tP0RYPr1lBxyI=</DigestValue>
      </Reference>
      <Reference URI="/xl/charts/style38.xml?ContentType=application/vnd.ms-office.chartstyle+xml">
        <DigestMethod Algorithm="http://www.w3.org/2001/04/xmlenc#sha256"/>
        <DigestValue>jKL5Q5hlo0HW5rRzMylWeQjPTyPZo/+XijwA8puG0TY=</DigestValue>
      </Reference>
      <Reference URI="/xl/charts/style39.xml?ContentType=application/vnd.ms-office.chartstyle+xml">
        <DigestMethod Algorithm="http://www.w3.org/2001/04/xmlenc#sha256"/>
        <DigestValue>jKL5Q5hlo0HW5rRzMylWeQjPTyPZo/+XijwA8puG0TY=</DigestValue>
      </Reference>
      <Reference URI="/xl/charts/style4.xml?ContentType=application/vnd.ms-office.chartstyle+xml">
        <DigestMethod Algorithm="http://www.w3.org/2001/04/xmlenc#sha256"/>
        <DigestValue>Dg0kkgyxpLPV0Pr5oyMvec6dsPTz/Y1Z0wLFvQQwXmA=</DigestValue>
      </Reference>
      <Reference URI="/xl/charts/style40.xml?ContentType=application/vnd.ms-office.chartstyle+xml">
        <DigestMethod Algorithm="http://www.w3.org/2001/04/xmlenc#sha256"/>
        <DigestValue>jKL5Q5hlo0HW5rRzMylWeQjPTyPZo/+XijwA8puG0TY=</DigestValue>
      </Reference>
      <Reference URI="/xl/charts/style41.xml?ContentType=application/vnd.ms-office.chartstyle+xml">
        <DigestMethod Algorithm="http://www.w3.org/2001/04/xmlenc#sha256"/>
        <DigestValue>jKL5Q5hlo0HW5rRzMylWeQjPTyPZo/+XijwA8puG0TY=</DigestValue>
      </Reference>
      <Reference URI="/xl/charts/style42.xml?ContentType=application/vnd.ms-office.chartstyle+xml">
        <DigestMethod Algorithm="http://www.w3.org/2001/04/xmlenc#sha256"/>
        <DigestValue>jKL5Q5hlo0HW5rRzMylWeQjPTyPZo/+XijwA8puG0TY=</DigestValue>
      </Reference>
      <Reference URI="/xl/charts/style43.xml?ContentType=application/vnd.ms-office.chartstyle+xml">
        <DigestMethod Algorithm="http://www.w3.org/2001/04/xmlenc#sha256"/>
        <DigestValue>jKL5Q5hlo0HW5rRzMylWeQjPTyPZo/+XijwA8puG0TY=</DigestValue>
      </Reference>
      <Reference URI="/xl/charts/style44.xml?ContentType=application/vnd.ms-office.chartstyle+xml">
        <DigestMethod Algorithm="http://www.w3.org/2001/04/xmlenc#sha256"/>
        <DigestValue>jKL5Q5hlo0HW5rRzMylWeQjPTyPZo/+XijwA8puG0TY=</DigestValue>
      </Reference>
      <Reference URI="/xl/charts/style45.xml?ContentType=application/vnd.ms-office.chartstyle+xml">
        <DigestMethod Algorithm="http://www.w3.org/2001/04/xmlenc#sha256"/>
        <DigestValue>Dg0kkgyxpLPV0Pr5oyMvec6dsPTz/Y1Z0wLFvQQwXmA=</DigestValue>
      </Reference>
      <Reference URI="/xl/charts/style46.xml?ContentType=application/vnd.ms-office.chartstyle+xml">
        <DigestMethod Algorithm="http://www.w3.org/2001/04/xmlenc#sha256"/>
        <DigestValue>d82wKbhknXd6Bro4+PoLqcqUOToVt5tP0RYPr1lBxyI=</DigestValue>
      </Reference>
      <Reference URI="/xl/charts/style47.xml?ContentType=application/vnd.ms-office.chartstyle+xml">
        <DigestMethod Algorithm="http://www.w3.org/2001/04/xmlenc#sha256"/>
        <DigestValue>d82wKbhknXd6Bro4+PoLqcqUOToVt5tP0RYPr1lBxyI=</DigestValue>
      </Reference>
      <Reference URI="/xl/charts/style48.xml?ContentType=application/vnd.ms-office.chartstyle+xml">
        <DigestMethod Algorithm="http://www.w3.org/2001/04/xmlenc#sha256"/>
        <DigestValue>d82wKbhknXd6Bro4+PoLqcqUOToVt5tP0RYPr1lBxyI=</DigestValue>
      </Reference>
      <Reference URI="/xl/charts/style49.xml?ContentType=application/vnd.ms-office.chartstyle+xml">
        <DigestMethod Algorithm="http://www.w3.org/2001/04/xmlenc#sha256"/>
        <DigestValue>24E1vVLFmxMV3DtfCb1AmFRn8EwaB3VOfSklxhdWLYc=</DigestValue>
      </Reference>
      <Reference URI="/xl/charts/style5.xml?ContentType=application/vnd.ms-office.chartstyle+xml">
        <DigestMethod Algorithm="http://www.w3.org/2001/04/xmlenc#sha256"/>
        <DigestValue>Dg0kkgyxpLPV0Pr5oyMvec6dsPTz/Y1Z0wLFvQQwXmA=</DigestValue>
      </Reference>
      <Reference URI="/xl/charts/style6.xml?ContentType=application/vnd.ms-office.chartstyle+xml">
        <DigestMethod Algorithm="http://www.w3.org/2001/04/xmlenc#sha256"/>
        <DigestValue>Dg0kkgyxpLPV0Pr5oyMvec6dsPTz/Y1Z0wLFvQQwXmA=</DigestValue>
      </Reference>
      <Reference URI="/xl/charts/style7.xml?ContentType=application/vnd.ms-office.chartstyle+xml">
        <DigestMethod Algorithm="http://www.w3.org/2001/04/xmlenc#sha256"/>
        <DigestValue>Dg0kkgyxpLPV0Pr5oyMvec6dsPTz/Y1Z0wLFvQQwXmA=</DigestValue>
      </Reference>
      <Reference URI="/xl/charts/style8.xml?ContentType=application/vnd.ms-office.chartstyle+xml">
        <DigestMethod Algorithm="http://www.w3.org/2001/04/xmlenc#sha256"/>
        <DigestValue>jKL5Q5hlo0HW5rRzMylWeQjPTyPZo/+XijwA8puG0TY=</DigestValue>
      </Reference>
      <Reference URI="/xl/charts/style9.xml?ContentType=application/vnd.ms-office.chartstyle+xml">
        <DigestMethod Algorithm="http://www.w3.org/2001/04/xmlenc#sha256"/>
        <DigestValue>Dg0kkgyxpLPV0Pr5oyMvec6dsPTz/Y1Z0wLFvQQwXmA=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aT94V8Wz1bpzKr/beusbcXJut1shLdaYPh7KFdfLu4M=</DigestValue>
      </Reference>
      <Reference URI="/xl/drawings/_rels/drawing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SLBdjJZrlVx5b/asLLNfrwy960d8BKXDlTQQ/5J3iAE=</DigestValue>
      </Reference>
      <Reference URI="/xl/drawings/_rels/drawing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NeO1L6dAvNVrBUFt245AfZIkcb03O7XOlKVarDf6dTI=</DigestValue>
      </Reference>
      <Reference URI="/xl/drawings/_rels/drawing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PZiZbzjOsswiAyB2IhNrO96vMsjDkrCCbwvxEm/27J4=</DigestValue>
      </Reference>
      <Reference URI="/xl/drawings/_rels/drawing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Gos1TfgQFtEKgS3x7/JvIocwFZ1oqfx17dHF677dI8U=</DigestValue>
      </Reference>
      <Reference URI="/xl/drawings/_rels/drawing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M9t1Rms7IzuloIAo+rSdMVe1CLL3Un9jSdsw5PxE09I=</DigestValue>
      </Reference>
      <Reference URI="/xl/drawings/_rels/drawing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ug1UIdRPFh0/fdnURQZmhobYZmWzJTXOnRtOa/H3Wgo=</DigestValue>
      </Reference>
      <Reference URI="/xl/drawings/_rels/drawing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LlRvSUA/YbvE6YfA1T6AvRWlu9GzmUzQkON+2Agnm0U=</DigestValue>
      </Reference>
      <Reference URI="/xl/drawings/_rels/drawing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L80jWAv+6vL3CsDEN9C3G+ScrUiNdvGyCEtKtzrslmI=</DigestValue>
      </Reference>
      <Reference URI="/xl/drawings/_rels/drawing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G25i7/MgKkkO+HUxHTd9tgNa4IUCnSw/Kuhw4o+d2y4=</DigestValue>
      </Reference>
      <Reference URI="/xl/drawings/_rels/drawing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aiKAak4BkCTojwahbgfy0cVZWoSYtej3VYt+cjTJefU=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ZKrQfRqrQ6yYz3Yi7IZhh1X0DcONl9EI9re48x6/SJU=</DigestValue>
      </Reference>
      <Reference URI="/xl/drawings/_rels/drawing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CumtBOFGALAabAEac7jRORMRxty4im5jaXfH+F7932U=</DigestValue>
      </Reference>
      <Reference URI="/xl/drawings/_rels/drawing2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R6zJDNZwNRyaesrSihWZRtwcSVm1Wa26OkbGw78BnBM=</DigestValue>
      </Reference>
      <Reference URI="/xl/drawings/_rels/drawing2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uASd5WzaXNgRc2hWpnX1GRK8wCRfcY7hMZDXP135EJ0=</DigestValue>
      </Reference>
      <Reference URI="/xl/drawings/_rels/drawing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Tr75+L5WW1/V1LfmoashfaVvcrPHTdvrZDgcDRZxYTw=</DigestValue>
      </Reference>
      <Reference URI="/xl/drawings/_rels/drawing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qlbk91aBNOxHH25BBvN5s6b98Yjeob6KPZW/f4TFiQs=</DigestValue>
      </Reference>
      <Reference URI="/xl/drawings/_rels/drawing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hSi/uYvsJIv85M96lKouX0xrm0pFYWjGJzer2wNGW6g=</DigestValue>
      </Reference>
      <Reference URI="/xl/drawings/_rels/drawing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KY7AdIOnPjSVBkaSvXpSjlpCa+lhPejjOQZE6C2cblI=</DigestValue>
      </Reference>
      <Reference URI="/xl/drawings/_rels/drawing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mz1Nq19qbJiS9A3cyPAAyJxWB46OW8FrHmm6Pi0HR9E=</DigestValue>
      </Reference>
      <Reference URI="/xl/drawings/_rels/drawing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pA5O7eDXhzrPoAX7kFCCcjk9glBUXuYTZHvaNkrnCnA=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7N73HWxKt6jzpG4x/PsoQfxmAeBBvqnkxELZTSaIYG4=</DigestValue>
      </Reference>
      <Reference URI="/xl/drawings/_rels/drawing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g4n3/qtG1XncjXenwqJ/nAywK3hIb9zrLj/1Ksz2TiY=</DigestValue>
      </Reference>
      <Reference URI="/xl/drawings/_rels/drawing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qF3XAu51LPE1gUqSWsEXXOxOQv219+ohzZU7E3dk0V0=</DigestValue>
      </Reference>
      <Reference URI="/xl/drawings/_rels/drawing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DH8+UlLomaRRYRFNKLBnT4/+7IDeCmEZQl7VMyC17XM=</DigestValue>
      </Reference>
      <Reference URI="/xl/drawings/_rels/drawing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O8tKPTLjsRpPCsPRwkHf0zCJx8C2pRD1/lBjg0sZHF8=</DigestValue>
      </Reference>
      <Reference URI="/xl/drawings/_rels/drawing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xXoGwWjX19QNioxypsm9R3n0Z9l5xs7XIzAs4RhKW5g=</DigestValue>
      </Reference>
      <Reference URI="/xl/drawings/_rels/drawing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0UTXVXENPhcvfqmVaLeEn0pjjET3MrTvONgwz6RH95w=</DigestValue>
      </Reference>
      <Reference URI="/xl/drawings/_rels/drawing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OFX2tQ7u4vCjdRNRjx9dTC51XLTj5fPIfS6ANyq/OCg=</DigestValue>
      </Reference>
      <Reference URI="/xl/drawings/_rels/drawing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rU1/ClIjzxGmmj1YNNOcy3++wV2k+CpE8eUVW1iMXb8=</DigestValue>
      </Reference>
      <Reference URI="/xl/drawings/_rels/drawing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xkrduYShRnhv+5f/2tLjbuawSvg73iqUWCgMRi9g0eI=</DigestValue>
      </Reference>
      <Reference URI="/xl/drawings/_rels/drawing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rc/NASHVyhj2ErBs6O0TK7ud4Ls9eEn6iaJyef91QLU=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NkNFbYegz49MBZkEPonzmJKzHteMHeA7bOfa2K0kwwo=</DigestValue>
      </Reference>
      <Reference URI="/xl/drawings/_rels/drawing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uWX52h7olg+PFY/GkFTDFdyBbrOZlOU2iSM2S8keCUM=</DigestValue>
      </Reference>
      <Reference URI="/xl/drawings/_rels/drawing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8j3pe7mg3Uo1mW+UclCsYddhSA0wJ4miKmFAFXMAroY=</DigestValue>
      </Reference>
      <Reference URI="/xl/drawings/_rels/drawing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CHqaHTuftENll1Plk985c5Y2idDSqR7f0J1kKaAV7cg=</DigestValue>
      </Reference>
      <Reference URI="/xl/drawings/_rels/drawing4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+XdzWc+wyQHdwwJoJAAUigYMuelNwVqgqpt0RsJs22s=</DigestValue>
      </Reference>
      <Reference URI="/xl/drawings/_rels/drawing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TKyH5Z3AAgSAsyJe27yyyhGgyezqkq1Xx34wUHFnndo=</DigestValue>
      </Reference>
      <Reference URI="/xl/drawings/_rels/drawing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RtIScQjWDVK9GcvDNNyicMoIX1XBrrTofEB4L96g5HI=</DigestValue>
      </Reference>
      <Reference URI="/xl/drawings/_rels/drawing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ModKHKxSqORFWO5Y2aMuXjkjzv3Bfa2zfe8V9Y/ssgE=</DigestValue>
      </Reference>
      <Reference URI="/xl/drawings/_rels/drawing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pFwmVxvsAMej8CZwgpZOQsJO952NCN65VUUOIMiyjCA=</DigestValue>
      </Reference>
      <Reference URI="/xl/drawings/_rels/drawing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d0aGHKIEqr5g2x0LnJmGJUEqTH2x7koKUSdpUorW+kg=</DigestValue>
      </Reference>
      <Reference URI="/xl/drawings/_rels/drawing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fW94sXAerTpzkKhXekLDG5RGG0NtamqftIm4D6zXEU4=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kmJLY1xZSMTtGmZFbw2FqmQYqlocEzB2vlJL4FVhfjM=</DigestValue>
      </Reference>
      <Reference URI="/xl/drawings/_rels/drawing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AnaYy00Obo0gYRTCD+TnQLnfC1KwnLk0l7fsSn3C8Ao=</DigestValue>
      </Reference>
      <Reference URI="/xl/drawings/_rels/drawing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OEmdPohPq2VQ5Pl5h9fxKlPhFeuKmlpfrAyCtxAMEy4=</DigestValue>
      </Reference>
      <Reference URI="/xl/drawings/_rels/drawing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c15JdkWomRCZEs8QG0bxYGrT6IHA+mydPjwrG0C2Ahg=</DigestValue>
      </Reference>
      <Reference URI="/xl/drawings/_rels/drawing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RvsVadKjS7et6ewxXLC3uzIv5L9CUXo0+l+S5ZM/igo=</DigestValue>
      </Reference>
      <Reference URI="/xl/drawings/_rels/drawing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ezz4WgldzEml761SPaFlbr5O3lwA7F6WT4zi+ay0//o=</DigestValue>
      </Reference>
      <Reference URI="/xl/drawings/_rels/drawing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47EeZYgfyF8osH4DSsLLoSJcFtObNI9r9swRbWHM7Q0=</DigestValue>
      </Reference>
      <Reference URI="/xl/drawings/_rels/drawing5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yC5PzOwzad9akao2Ql9FHBdOWdLK1S8pb2suJFi8Gac=</DigestValue>
      </Reference>
      <Reference URI="/xl/drawings/_rels/drawing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PWFCXY5XAQOHcKxHe+KdoAxWkwD4iqN21wRDGjq+mlg=</DigestValue>
      </Reference>
      <Reference URI="/xl/drawings/_rels/drawing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tMqg/ByFVewM7jIEYNud9fCnT91JXi+ngrpoZBuvov4=</DigestValue>
      </Reference>
      <Reference URI="/xl/drawings/_rels/drawing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VmgGJYdooV0+rFzclzpdwcYxEdzasLxCgKiukwSp0k0=</DigestValue>
      </Reference>
      <Reference URI="/xl/drawings/_rels/drawing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qdTbztYvQOxthaIAQUkaQLZ2SUtQ/GSyON0JpekUmcc=</DigestValue>
      </Reference>
      <Reference URI="/xl/drawings/drawing1.xml?ContentType=application/vnd.openxmlformats-officedocument.drawing+xml">
        <DigestMethod Algorithm="http://www.w3.org/2001/04/xmlenc#sha256"/>
        <DigestValue>A2nPLlcDM1FZkdV+CWgMfYgAZ1bJVbYSDSRqjvgTdu4=</DigestValue>
      </Reference>
      <Reference URI="/xl/drawings/drawing10.xml?ContentType=application/vnd.openxmlformats-officedocument.drawing+xml">
        <DigestMethod Algorithm="http://www.w3.org/2001/04/xmlenc#sha256"/>
        <DigestValue>I43NL5TWt3NThVl2NsiBvKzqMEvaaBjVuUbDsAv8M7g=</DigestValue>
      </Reference>
      <Reference URI="/xl/drawings/drawing11.xml?ContentType=application/vnd.openxmlformats-officedocument.drawing+xml">
        <DigestMethod Algorithm="http://www.w3.org/2001/04/xmlenc#sha256"/>
        <DigestValue>twJ0eRNUPJgtw4z8lMA0077S77ekXQ/FCPhnp2VaIXg=</DigestValue>
      </Reference>
      <Reference URI="/xl/drawings/drawing12.xml?ContentType=application/vnd.openxmlformats-officedocument.drawing+xml">
        <DigestMethod Algorithm="http://www.w3.org/2001/04/xmlenc#sha256"/>
        <DigestValue>JcoeTmivXuM03RE4JjtRt0ypVLRiid2y285Ii82jt2Q=</DigestValue>
      </Reference>
      <Reference URI="/xl/drawings/drawing13.xml?ContentType=application/vnd.openxmlformats-officedocument.drawing+xml">
        <DigestMethod Algorithm="http://www.w3.org/2001/04/xmlenc#sha256"/>
        <DigestValue>iiJ5FvQ0Cbg33Pu7dOXElS0HSkItQrgnjyUcoHQIfcg=</DigestValue>
      </Reference>
      <Reference URI="/xl/drawings/drawing14.xml?ContentType=application/vnd.openxmlformats-officedocument.drawing+xml">
        <DigestMethod Algorithm="http://www.w3.org/2001/04/xmlenc#sha256"/>
        <DigestValue>HtzpWs9wDtzPzO/8dHh0BZM5uK2R3qXj8fQE06VeWww=</DigestValue>
      </Reference>
      <Reference URI="/xl/drawings/drawing15.xml?ContentType=application/vnd.openxmlformats-officedocument.drawing+xml">
        <DigestMethod Algorithm="http://www.w3.org/2001/04/xmlenc#sha256"/>
        <DigestValue>ElYEaiJwNzwLc5krLFWUzUUqWFMWDuFY2BBQdgZn08k=</DigestValue>
      </Reference>
      <Reference URI="/xl/drawings/drawing16.xml?ContentType=application/vnd.openxmlformats-officedocument.drawing+xml">
        <DigestMethod Algorithm="http://www.w3.org/2001/04/xmlenc#sha256"/>
        <DigestValue>B3ija1lJ2+0bHesvQsvu8E52QumeQi3AijSFoRA+F/c=</DigestValue>
      </Reference>
      <Reference URI="/xl/drawings/drawing17.xml?ContentType=application/vnd.openxmlformats-officedocument.drawing+xml">
        <DigestMethod Algorithm="http://www.w3.org/2001/04/xmlenc#sha256"/>
        <DigestValue>L4H0Tsp1X36rckvhtoiBhTmScQ7opYBTzQXna0F68gg=</DigestValue>
      </Reference>
      <Reference URI="/xl/drawings/drawing18.xml?ContentType=application/vnd.openxmlformats-officedocument.drawing+xml">
        <DigestMethod Algorithm="http://www.w3.org/2001/04/xmlenc#sha256"/>
        <DigestValue>NKYySTeF2RxOmkzK1QlmCPqQuAOcupNoaT3OxOhzUkA=</DigestValue>
      </Reference>
      <Reference URI="/xl/drawings/drawing19.xml?ContentType=application/vnd.openxmlformats-officedocument.drawing+xml">
        <DigestMethod Algorithm="http://www.w3.org/2001/04/xmlenc#sha256"/>
        <DigestValue>+cH4YO6Y4BZ2VDZ9a3OVcdqpuav6AwY+ic0AoOv5w1M=</DigestValue>
      </Reference>
      <Reference URI="/xl/drawings/drawing2.xml?ContentType=application/vnd.openxmlformats-officedocument.drawing+xml">
        <DigestMethod Algorithm="http://www.w3.org/2001/04/xmlenc#sha256"/>
        <DigestValue>Zh+Rf77qKkNbWCg6j7VZdj+iXsN6d4M7FYNWP7680GQ=</DigestValue>
      </Reference>
      <Reference URI="/xl/drawings/drawing20.xml?ContentType=application/vnd.openxmlformats-officedocument.drawing+xml">
        <DigestMethod Algorithm="http://www.w3.org/2001/04/xmlenc#sha256"/>
        <DigestValue>djWKfVhUaweNQkLMUl78H+/Y8Mcikf4Pe5JxjVBQCII=</DigestValue>
      </Reference>
      <Reference URI="/xl/drawings/drawing21.xml?ContentType=application/vnd.openxmlformats-officedocument.drawing+xml">
        <DigestMethod Algorithm="http://www.w3.org/2001/04/xmlenc#sha256"/>
        <DigestValue>FsR8LSamIFhXQ9hBSQvPYWKHLW2XQT6IjQ8f7ncorHA=</DigestValue>
      </Reference>
      <Reference URI="/xl/drawings/drawing22.xml?ContentType=application/vnd.openxmlformats-officedocument.drawing+xml">
        <DigestMethod Algorithm="http://www.w3.org/2001/04/xmlenc#sha256"/>
        <DigestValue>M/u/taDW1GHkqxo/cRK8y0HMMyOxjRhK2m90R6XXt0k=</DigestValue>
      </Reference>
      <Reference URI="/xl/drawings/drawing23.xml?ContentType=application/vnd.openxmlformats-officedocument.drawing+xml">
        <DigestMethod Algorithm="http://www.w3.org/2001/04/xmlenc#sha256"/>
        <DigestValue>kgQEalv9iqAApAuuE0y2UUrHTiiVXUlJb6EU+YdP0y8=</DigestValue>
      </Reference>
      <Reference URI="/xl/drawings/drawing24.xml?ContentType=application/vnd.openxmlformats-officedocument.drawing+xml">
        <DigestMethod Algorithm="http://www.w3.org/2001/04/xmlenc#sha256"/>
        <DigestValue>NoFgM7aS4wUtTBAjl48lyqlBHcKCc+pJZYW0a7uqLrY=</DigestValue>
      </Reference>
      <Reference URI="/xl/drawings/drawing25.xml?ContentType=application/vnd.openxmlformats-officedocument.drawing+xml">
        <DigestMethod Algorithm="http://www.w3.org/2001/04/xmlenc#sha256"/>
        <DigestValue>6vR+A1qiy4MJHaeSU+3OzyMJ46dttxs3uLkxq2kGDbM=</DigestValue>
      </Reference>
      <Reference URI="/xl/drawings/drawing26.xml?ContentType=application/vnd.openxmlformats-officedocument.drawing+xml">
        <DigestMethod Algorithm="http://www.w3.org/2001/04/xmlenc#sha256"/>
        <DigestValue>ypotMNp2to+D9uujtAaEg83bNWDQER2Ne+AM0GCciIE=</DigestValue>
      </Reference>
      <Reference URI="/xl/drawings/drawing27.xml?ContentType=application/vnd.openxmlformats-officedocument.drawing+xml">
        <DigestMethod Algorithm="http://www.w3.org/2001/04/xmlenc#sha256"/>
        <DigestValue>Lg0FlcgJaV7N6/k/SY1Rnz3dkTgLUcghTAw80TluChM=</DigestValue>
      </Reference>
      <Reference URI="/xl/drawings/drawing28.xml?ContentType=application/vnd.openxmlformats-officedocument.drawing+xml">
        <DigestMethod Algorithm="http://www.w3.org/2001/04/xmlenc#sha256"/>
        <DigestValue>SOIENTviLstiTOPcP7xhODhqui5LuOUvtuOogOzRY98=</DigestValue>
      </Reference>
      <Reference URI="/xl/drawings/drawing29.xml?ContentType=application/vnd.openxmlformats-officedocument.drawing+xml">
        <DigestMethod Algorithm="http://www.w3.org/2001/04/xmlenc#sha256"/>
        <DigestValue>Zykr6pDN6/jR6iiqTyeqhFblI0YGjccpkJ2BIypvpfQ=</DigestValue>
      </Reference>
      <Reference URI="/xl/drawings/drawing3.xml?ContentType=application/vnd.openxmlformats-officedocument.drawing+xml">
        <DigestMethod Algorithm="http://www.w3.org/2001/04/xmlenc#sha256"/>
        <DigestValue>EVld+eiAJ1DfzsWE9xAW8erWSefUjm0w6eWw1Z2dqDA=</DigestValue>
      </Reference>
      <Reference URI="/xl/drawings/drawing30.xml?ContentType=application/vnd.openxmlformats-officedocument.drawing+xml">
        <DigestMethod Algorithm="http://www.w3.org/2001/04/xmlenc#sha256"/>
        <DigestValue>7+KXyjldvtjvtp/6SlAW6jVaWFerbSHSTEqAPMm1x70=</DigestValue>
      </Reference>
      <Reference URI="/xl/drawings/drawing31.xml?ContentType=application/vnd.openxmlformats-officedocument.drawing+xml">
        <DigestMethod Algorithm="http://www.w3.org/2001/04/xmlenc#sha256"/>
        <DigestValue>XUij5lF8zkSLhGqwfMmQI1rvuAje0i2M9fARradY3JQ=</DigestValue>
      </Reference>
      <Reference URI="/xl/drawings/drawing32.xml?ContentType=application/vnd.openxmlformats-officedocument.drawing+xml">
        <DigestMethod Algorithm="http://www.w3.org/2001/04/xmlenc#sha256"/>
        <DigestValue>/CEMIEuhUCao8eSrzWLgu6JJjoeaTpOaxbq7XvPWIjM=</DigestValue>
      </Reference>
      <Reference URI="/xl/drawings/drawing33.xml?ContentType=application/vnd.openxmlformats-officedocument.drawing+xml">
        <DigestMethod Algorithm="http://www.w3.org/2001/04/xmlenc#sha256"/>
        <DigestValue>CWK+dyGO4X0w+nFjYMrpJRVXoH03HrzczfBbDmmB8Sk=</DigestValue>
      </Reference>
      <Reference URI="/xl/drawings/drawing34.xml?ContentType=application/vnd.openxmlformats-officedocument.drawing+xml">
        <DigestMethod Algorithm="http://www.w3.org/2001/04/xmlenc#sha256"/>
        <DigestValue>hZuoiNJSS9dW42c/u9Djk6ecQTvRah0h1Yxm5puL/d0=</DigestValue>
      </Reference>
      <Reference URI="/xl/drawings/drawing35.xml?ContentType=application/vnd.openxmlformats-officedocument.drawing+xml">
        <DigestMethod Algorithm="http://www.w3.org/2001/04/xmlenc#sha256"/>
        <DigestValue>TkbSOKTru75dtykvRqyLAbzGYkb1rPrfNPyOqhtooNY=</DigestValue>
      </Reference>
      <Reference URI="/xl/drawings/drawing36.xml?ContentType=application/vnd.openxmlformats-officedocument.drawing+xml">
        <DigestMethod Algorithm="http://www.w3.org/2001/04/xmlenc#sha256"/>
        <DigestValue>kliOrgL14RtdXxH4mvCyHnYdkTBUwjwrY2bHeTRGUQA=</DigestValue>
      </Reference>
      <Reference URI="/xl/drawings/drawing37.xml?ContentType=application/vnd.openxmlformats-officedocument.drawing+xml">
        <DigestMethod Algorithm="http://www.w3.org/2001/04/xmlenc#sha256"/>
        <DigestValue>+9Bmw6ikAunSZYOUqNzSzra1Emss9+FeuFq/o4RLGdo=</DigestValue>
      </Reference>
      <Reference URI="/xl/drawings/drawing38.xml?ContentType=application/vnd.openxmlformats-officedocument.drawing+xml">
        <DigestMethod Algorithm="http://www.w3.org/2001/04/xmlenc#sha256"/>
        <DigestValue>tgtnD+Un/rCrcEcB8vhxOmoqSBFmUQu8A8BnEmZ3Gl0=</DigestValue>
      </Reference>
      <Reference URI="/xl/drawings/drawing39.xml?ContentType=application/vnd.openxmlformats-officedocument.drawing+xml">
        <DigestMethod Algorithm="http://www.w3.org/2001/04/xmlenc#sha256"/>
        <DigestValue>3zQT4uKd97T0a20KhZUywrOuq0KKqkQ+xzOJjWjLi+o=</DigestValue>
      </Reference>
      <Reference URI="/xl/drawings/drawing4.xml?ContentType=application/vnd.openxmlformats-officedocument.drawing+xml">
        <DigestMethod Algorithm="http://www.w3.org/2001/04/xmlenc#sha256"/>
        <DigestValue>0o1h9R1v7zxD2BYG3FmCaWY+QNcDHkxA4CW9b5XCWXQ=</DigestValue>
      </Reference>
      <Reference URI="/xl/drawings/drawing40.xml?ContentType=application/vnd.openxmlformats-officedocument.drawing+xml">
        <DigestMethod Algorithm="http://www.w3.org/2001/04/xmlenc#sha256"/>
        <DigestValue>Kn8Nr/RbEjsc8oQoabaziQtLNh71rS0pDoQCDXWOT7s=</DigestValue>
      </Reference>
      <Reference URI="/xl/drawings/drawing41.xml?ContentType=application/vnd.openxmlformats-officedocument.drawing+xml">
        <DigestMethod Algorithm="http://www.w3.org/2001/04/xmlenc#sha256"/>
        <DigestValue>Ikp3ovZFlKJj3r/l09pB9lpvCLJ2p4K2d3AqHvYT7Yw=</DigestValue>
      </Reference>
      <Reference URI="/xl/drawings/drawing42.xml?ContentType=application/vnd.openxmlformats-officedocument.drawing+xml">
        <DigestMethod Algorithm="http://www.w3.org/2001/04/xmlenc#sha256"/>
        <DigestValue>1fTol03jhIGaNwpCdmZNset0vl686McAYcx4ZdRAo+c=</DigestValue>
      </Reference>
      <Reference URI="/xl/drawings/drawing43.xml?ContentType=application/vnd.openxmlformats-officedocument.drawing+xml">
        <DigestMethod Algorithm="http://www.w3.org/2001/04/xmlenc#sha256"/>
        <DigestValue>orwKcO2M063NyQOIRNK1+LfqZcT8+iHiQMeOZN8vkbM=</DigestValue>
      </Reference>
      <Reference URI="/xl/drawings/drawing44.xml?ContentType=application/vnd.openxmlformats-officedocument.drawing+xml">
        <DigestMethod Algorithm="http://www.w3.org/2001/04/xmlenc#sha256"/>
        <DigestValue>usMMhZRtXN7Chc0fqiJsPmMunjx91otS4kkqTW3s4K8=</DigestValue>
      </Reference>
      <Reference URI="/xl/drawings/drawing45.xml?ContentType=application/vnd.openxmlformats-officedocument.drawing+xml">
        <DigestMethod Algorithm="http://www.w3.org/2001/04/xmlenc#sha256"/>
        <DigestValue>kBxNSUfmatpITWy61nKcnPJadHT8GvyHkA1wmVZItoQ=</DigestValue>
      </Reference>
      <Reference URI="/xl/drawings/drawing46.xml?ContentType=application/vnd.openxmlformats-officedocument.drawing+xml">
        <DigestMethod Algorithm="http://www.w3.org/2001/04/xmlenc#sha256"/>
        <DigestValue>YX25pA6tOfbJBEh37RVAN2KuwVPBmLrEbiDvDgDHCqY=</DigestValue>
      </Reference>
      <Reference URI="/xl/drawings/drawing47.xml?ContentType=application/vnd.openxmlformats-officedocument.drawing+xml">
        <DigestMethod Algorithm="http://www.w3.org/2001/04/xmlenc#sha256"/>
        <DigestValue>NeHpFV1L5ZBgLUvdd/je4y/MynPKSm7aTRueXtUldVY=</DigestValue>
      </Reference>
      <Reference URI="/xl/drawings/drawing48.xml?ContentType=application/vnd.openxmlformats-officedocument.drawing+xml">
        <DigestMethod Algorithm="http://www.w3.org/2001/04/xmlenc#sha256"/>
        <DigestValue>64TW96tpvCYJ3f+2FD9mMdWkhkrp6iVrQCULyvXfa20=</DigestValue>
      </Reference>
      <Reference URI="/xl/drawings/drawing49.xml?ContentType=application/vnd.openxmlformats-officedocument.drawing+xml">
        <DigestMethod Algorithm="http://www.w3.org/2001/04/xmlenc#sha256"/>
        <DigestValue>cViqp8brf1nhIYEalG6kUwnk2C1roEd/4nQsDfxSCRQ=</DigestValue>
      </Reference>
      <Reference URI="/xl/drawings/drawing5.xml?ContentType=application/vnd.openxmlformats-officedocument.drawing+xml">
        <DigestMethod Algorithm="http://www.w3.org/2001/04/xmlenc#sha256"/>
        <DigestValue>W5qLqaeimEIq+IDcxDT5cgJm/hMTqi/vImZttqSVJmE=</DigestValue>
      </Reference>
      <Reference URI="/xl/drawings/drawing50.xml?ContentType=application/vnd.openxmlformats-officedocument.drawing+xml">
        <DigestMethod Algorithm="http://www.w3.org/2001/04/xmlenc#sha256"/>
        <DigestValue>yxiscMq+kYmc8I6ZGipE1x7elU9y0x3wuyaUiJxVWYE=</DigestValue>
      </Reference>
      <Reference URI="/xl/drawings/drawing51.xml?ContentType=application/vnd.openxmlformats-officedocument.drawing+xml">
        <DigestMethod Algorithm="http://www.w3.org/2001/04/xmlenc#sha256"/>
        <DigestValue>YruWi3isLdBEwZtb5bU/MPU8oYQdwB2O3xH5Tt3vFN0=</DigestValue>
      </Reference>
      <Reference URI="/xl/drawings/drawing52.xml?ContentType=application/vnd.openxmlformats-officedocument.drawing+xml">
        <DigestMethod Algorithm="http://www.w3.org/2001/04/xmlenc#sha256"/>
        <DigestValue>O5IjVB/FYHrvLNe3rGm3BtTd2OZ0MK9gyI7WzPwCo8g=</DigestValue>
      </Reference>
      <Reference URI="/xl/drawings/drawing53.xml?ContentType=application/vnd.openxmlformats-officedocument.drawing+xml">
        <DigestMethod Algorithm="http://www.w3.org/2001/04/xmlenc#sha256"/>
        <DigestValue>37ve3spE773yMRTZYN6++IYraNdheSkBAOZizDN6DOI=</DigestValue>
      </Reference>
      <Reference URI="/xl/drawings/drawing54.xml?ContentType=application/vnd.openxmlformats-officedocument.drawing+xml">
        <DigestMethod Algorithm="http://www.w3.org/2001/04/xmlenc#sha256"/>
        <DigestValue>87rjspuVUKRa4plyQxWZkgceihOOxYOPx/hC40eqAp8=</DigestValue>
      </Reference>
      <Reference URI="/xl/drawings/drawing55.xml?ContentType=application/vnd.openxmlformats-officedocument.drawing+xml">
        <DigestMethod Algorithm="http://www.w3.org/2001/04/xmlenc#sha256"/>
        <DigestValue>/QU4Y818UsseDguNq/bHlhuEgR8/tp1+Y1u6REdFcxE=</DigestValue>
      </Reference>
      <Reference URI="/xl/drawings/drawing56.xml?ContentType=application/vnd.openxmlformats-officedocument.drawing+xml">
        <DigestMethod Algorithm="http://www.w3.org/2001/04/xmlenc#sha256"/>
        <DigestValue>rzD413sw9mPOyyJKqLf9qD8YoTg84zuoZguUqwkrsuc=</DigestValue>
      </Reference>
      <Reference URI="/xl/drawings/drawing6.xml?ContentType=application/vnd.openxmlformats-officedocument.drawing+xml">
        <DigestMethod Algorithm="http://www.w3.org/2001/04/xmlenc#sha256"/>
        <DigestValue>hdmGQc5lunhGSfNwopHeLncQJ6LUNaQtgPs7Bqh3rPs=</DigestValue>
      </Reference>
      <Reference URI="/xl/drawings/drawing7.xml?ContentType=application/vnd.openxmlformats-officedocument.drawing+xml">
        <DigestMethod Algorithm="http://www.w3.org/2001/04/xmlenc#sha256"/>
        <DigestValue>rLKighPaNswDgx350uSsmw0i1M8EP8GDpX5MYk6bCTU=</DigestValue>
      </Reference>
      <Reference URI="/xl/drawings/drawing8.xml?ContentType=application/vnd.openxmlformats-officedocument.drawing+xml">
        <DigestMethod Algorithm="http://www.w3.org/2001/04/xmlenc#sha256"/>
        <DigestValue>ibfWM8y6NopU5Xugjoea+IbTHHJ7EF5JlrK7WPo/MuI=</DigestValue>
      </Reference>
      <Reference URI="/xl/drawings/drawing9.xml?ContentType=application/vnd.openxmlformats-officedocument.drawing+xml">
        <DigestMethod Algorithm="http://www.w3.org/2001/04/xmlenc#sha256"/>
        <DigestValue>k/rzhKiHZDxNiOVWuU3FMDauGyNlFME55lpEFsatS1w=</DigestValue>
      </Reference>
      <Reference URI="/xl/media/image1.png?ContentType=image/png">
        <DigestMethod Algorithm="http://www.w3.org/2001/04/xmlenc#sha256"/>
        <DigestValue>TOSJcWlOHc1Ve2c4BupNhlZljdHbEH7Z1OBVVJJMb4E=</DigestValue>
      </Reference>
      <Reference URI="/xl/media/image2.png?ContentType=image/png">
        <DigestMethod Algorithm="http://www.w3.org/2001/04/xmlenc#sha256"/>
        <DigestValue>NrjD0dAVg4ZBaPTZUJc6ZMEi7IXBuBhNQC9X7STdFyQ=</DigestValue>
      </Reference>
      <Reference URI="/xl/media/image3.png?ContentType=image/png">
        <DigestMethod Algorithm="http://www.w3.org/2001/04/xmlenc#sha256"/>
        <DigestValue>EH6YWDpIRwKOrhp6Jn8elidQ6g4ApyhO/n/GJyKv5W4=</DigestValue>
      </Reference>
      <Reference URI="/xl/media/image4.png?ContentType=image/png">
        <DigestMethod Algorithm="http://www.w3.org/2001/04/xmlenc#sha256"/>
        <DigestValue>3NsnzwpjkVxeHrPHOKnvxKoLeJWFMO3zR9kFp+LBsuc=</DigestValue>
      </Reference>
      <Reference URI="/xl/media/image5.png?ContentType=image/png">
        <DigestMethod Algorithm="http://www.w3.org/2001/04/xmlenc#sha256"/>
        <DigestValue>FwHO42qxtyM2QaJS4TliE3NhsI/2CnCUjqoqtD2vxDE=</DigestValue>
      </Reference>
      <Reference URI="/xl/media/image6.png?ContentType=image/png">
        <DigestMethod Algorithm="http://www.w3.org/2001/04/xmlenc#sha256"/>
        <DigestValue>T5ajYvfykbYRMsaI3R5zd1HUeJI/hLTPD9fy+oipr1c=</DigestValue>
      </Reference>
      <Reference URI="/xl/media/image7.emf?ContentType=image/x-emf">
        <DigestMethod Algorithm="http://www.w3.org/2001/04/xmlenc#sha256"/>
        <DigestValue>0WSda4enJANIQoUgdsTbb4Sw0xdAtTXiWpk9SfZYel0=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G6WWJQSMpdGHKl4hdix6cjXVRqhFvoFhO9/ccs2RuXU=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XHDHQBGbXmBjppZOC1vlB9ORFpzMXdXLctkjh3YluHs=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7gec5sf/+/0SVeicI7SL8HNrdx6pS05e4wuDXfvsStQ=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XHDHQBGbXmBjppZOC1vlB9ORFpzMXdXLctkjh3YluHs=</DigestValue>
      </Reference>
      <Reference URI="/xl/printerSettings/printerSettings13.bin?ContentType=application/vnd.openxmlformats-officedocument.spreadsheetml.printerSettings">
        <DigestMethod Algorithm="http://www.w3.org/2001/04/xmlenc#sha256"/>
        <DigestValue>XHDHQBGbXmBjppZOC1vlB9ORFpzMXdXLctkjh3YluHs=</DigestValue>
      </Reference>
      <Reference URI="/xl/printerSettings/printerSettings14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15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16.bin?ContentType=application/vnd.openxmlformats-officedocument.spreadsheetml.printerSettings">
        <DigestMethod Algorithm="http://www.w3.org/2001/04/xmlenc#sha256"/>
        <DigestValue>iRCfpqSArwf4xkyfdIQSiOAqPntahbN093D3g4FG4Fw=</DigestValue>
      </Reference>
      <Reference URI="/xl/printerSettings/printerSettings17.bin?ContentType=application/vnd.openxmlformats-officedocument.spreadsheetml.printerSettings">
        <DigestMethod Algorithm="http://www.w3.org/2001/04/xmlenc#sha256"/>
        <DigestValue>1EakDxq7vApd9LE9ZyOcxgjemY7XZyh1xYfQFG4iAew=</DigestValue>
      </Reference>
      <Reference URI="/xl/printerSettings/printerSettings18.bin?ContentType=application/vnd.openxmlformats-officedocument.spreadsheetml.printerSettings">
        <DigestMethod Algorithm="http://www.w3.org/2001/04/xmlenc#sha256"/>
        <DigestValue>1EakDxq7vApd9LE9ZyOcxgjemY7XZyh1xYfQFG4iAew=</DigestValue>
      </Reference>
      <Reference URI="/xl/printerSettings/printerSettings19.bin?ContentType=application/vnd.openxmlformats-officedocument.spreadsheetml.printerSettings">
        <DigestMethod Algorithm="http://www.w3.org/2001/04/xmlenc#sha256"/>
        <DigestValue>iRCfpqSArwf4xkyfdIQSiOAqPntahbN093D3g4FG4Fw=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G6WWJQSMpdGHKl4hdix6cjXVRqhFvoFhO9/ccs2RuXU=</DigestValue>
      </Reference>
      <Reference URI="/xl/printerSettings/printerSettings20.bin?ContentType=application/vnd.openxmlformats-officedocument.spreadsheetml.printerSettings">
        <DigestMethod Algorithm="http://www.w3.org/2001/04/xmlenc#sha256"/>
        <DigestValue>iRCfpqSArwf4xkyfdIQSiOAqPntahbN093D3g4FG4Fw=</DigestValue>
      </Reference>
      <Reference URI="/xl/printerSettings/printerSettings21.bin?ContentType=application/vnd.openxmlformats-officedocument.spreadsheetml.printerSettings">
        <DigestMethod Algorithm="http://www.w3.org/2001/04/xmlenc#sha256"/>
        <DigestValue>Ex2Fivphb9s/OqmXrmPy3kovbIOpclq1FsbTVG0OPR8=</DigestValue>
      </Reference>
      <Reference URI="/xl/printerSettings/printerSettings22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23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24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25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26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27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28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29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XHDHQBGbXmBjppZOC1vlB9ORFpzMXdXLctkjh3YluHs=</DigestValue>
      </Reference>
      <Reference URI="/xl/printerSettings/printerSettings30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1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2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3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34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5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6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37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38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39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40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41.bin?ContentType=application/vnd.openxmlformats-officedocument.spreadsheetml.printerSettings">
        <DigestMethod Algorithm="http://www.w3.org/2001/04/xmlenc#sha256"/>
        <DigestValue>CS7+D6AKbVCwaiVhEoHvzx/o7oNJrMwR9DZX35mocFo=</DigestValue>
      </Reference>
      <Reference URI="/xl/printerSettings/printerSettings42.bin?ContentType=application/vnd.openxmlformats-officedocument.spreadsheetml.printerSettings">
        <DigestMethod Algorithm="http://www.w3.org/2001/04/xmlenc#sha256"/>
        <DigestValue>CS7+D6AKbVCwaiVhEoHvzx/o7oNJrMwR9DZX35mocFo=</DigestValue>
      </Reference>
      <Reference URI="/xl/printerSettings/printerSettings43.bin?ContentType=application/vnd.openxmlformats-officedocument.spreadsheetml.printerSettings">
        <DigestMethod Algorithm="http://www.w3.org/2001/04/xmlenc#sha256"/>
        <DigestValue>CS7+D6AKbVCwaiVhEoHvzx/o7oNJrMwR9DZX35mocFo=</DigestValue>
      </Reference>
      <Reference URI="/xl/printerSettings/printerSettings44.bin?ContentType=application/vnd.openxmlformats-officedocument.spreadsheetml.printerSettings">
        <DigestMethod Algorithm="http://www.w3.org/2001/04/xmlenc#sha256"/>
        <DigestValue>CS7+D6AKbVCwaiVhEoHvzx/o7oNJrMwR9DZX35mocFo=</DigestValue>
      </Reference>
      <Reference URI="/xl/printerSettings/printerSettings45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46.bin?ContentType=application/vnd.openxmlformats-officedocument.spreadsheetml.printerSettings">
        <DigestMethod Algorithm="http://www.w3.org/2001/04/xmlenc#sha256"/>
        <DigestValue>QfCa5JGY/Mx4oYeFhr1UaVoZjN0YhrAJ0acYe3YTByU=</DigestValue>
      </Reference>
      <Reference URI="/xl/printerSettings/printerSettings47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48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49.bin?ContentType=application/vnd.openxmlformats-officedocument.spreadsheetml.printerSettings">
        <DigestMethod Algorithm="http://www.w3.org/2001/04/xmlenc#sha256"/>
        <DigestValue>1EakDxq7vApd9LE9ZyOcxgjemY7XZyh1xYfQFG4iAew=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50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51.bin?ContentType=application/vnd.openxmlformats-officedocument.spreadsheetml.printerSettings">
        <DigestMethod Algorithm="http://www.w3.org/2001/04/xmlenc#sha256"/>
        <DigestValue>iRCfpqSArwf4xkyfdIQSiOAqPntahbN093D3g4FG4Fw=</DigestValue>
      </Reference>
      <Reference URI="/xl/printerSettings/printerSettings52.bin?ContentType=application/vnd.openxmlformats-officedocument.spreadsheetml.printerSettings">
        <DigestMethod Algorithm="http://www.w3.org/2001/04/xmlenc#sha256"/>
        <DigestValue>iRCfpqSArwf4xkyfdIQSiOAqPntahbN093D3g4FG4Fw=</DigestValue>
      </Reference>
      <Reference URI="/xl/printerSettings/printerSettings53.bin?ContentType=application/vnd.openxmlformats-officedocument.spreadsheetml.printerSettings">
        <DigestMethod Algorithm="http://www.w3.org/2001/04/xmlenc#sha256"/>
        <DigestValue>z/AFXnyf5EOD+SybmLERKvE/1rtP/XorXcSaPU3C+Zg=</DigestValue>
      </Reference>
      <Reference URI="/xl/printerSettings/printerSettings54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printerSettings/printerSettings55.bin?ContentType=application/vnd.openxmlformats-officedocument.spreadsheetml.printerSettings">
        <DigestMethod Algorithm="http://www.w3.org/2001/04/xmlenc#sha256"/>
        <DigestValue>CS7+D6AKbVCwaiVhEoHvzx/o7oNJrMwR9DZX35mocFo=</DigestValue>
      </Reference>
      <Reference URI="/xl/printerSettings/printerSettings56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57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58.bin?ContentType=application/vnd.openxmlformats-officedocument.spreadsheetml.printerSettings">
        <DigestMethod Algorithm="http://www.w3.org/2001/04/xmlenc#sha256"/>
        <DigestValue>TDO2+/U7ghcm0tx2Wa6acciPJcqNXlOOcXiXurY7qlw=</DigestValue>
      </Reference>
      <Reference URI="/xl/printerSettings/printerSettings59.bin?ContentType=application/vnd.openxmlformats-officedocument.spreadsheetml.printerSettings">
        <DigestMethod Algorithm="http://www.w3.org/2001/04/xmlenc#sha256"/>
        <DigestValue>z/AFXnyf5EOD+SybmLERKvE/1rtP/XorXcSaPU3C+Zg=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G6WWJQSMpdGHKl4hdix6cjXVRqhFvoFhO9/ccs2RuXU=</DigestValue>
      </Reference>
      <Reference URI="/xl/printerSettings/printerSettings60.bin?ContentType=application/vnd.openxmlformats-officedocument.spreadsheetml.printerSettings">
        <DigestMethod Algorithm="http://www.w3.org/2001/04/xmlenc#sha256"/>
        <DigestValue>z/AFXnyf5EOD+SybmLERKvE/1rtP/XorXcSaPU3C+Zg=</DigestValue>
      </Reference>
      <Reference URI="/xl/printerSettings/printerSettings61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QISI1b0B23PY2enHkTeDaXbQhbV7gPXTdGAClEyEHYU=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RUgNUH8+YubBYhfYFaQb0uYvqpW28hRaLdVemiuOHlY=</DigestValue>
      </Reference>
      <Reference URI="/xl/sharedStrings.xml?ContentType=application/vnd.openxmlformats-officedocument.spreadsheetml.sharedStrings+xml">
        <DigestMethod Algorithm="http://www.w3.org/2001/04/xmlenc#sha256"/>
        <DigestValue>rmWEM5F5EF/rE39qAk8qTANPabJ+mPNL98HnqrhLcRE=</DigestValue>
      </Reference>
      <Reference URI="/xl/styles.xml?ContentType=application/vnd.openxmlformats-officedocument.spreadsheetml.styles+xml">
        <DigestMethod Algorithm="http://www.w3.org/2001/04/xmlenc#sha256"/>
        <DigestValue>ownd22N3G00ho+6VANrLi8+2ao8ZHF2JkwQzkVEulxo=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theme/themeOverride1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10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2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3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4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5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6.xml?ContentType=application/vnd.openxmlformats-officedocument.themeOverride+xml">
        <DigestMethod Algorithm="http://www.w3.org/2001/04/xmlenc#sha256"/>
        <DigestValue>dBeeHgMv2ZyklcrDawyd1tW7kCVXtAkZBn7gxhpa/Ok=</DigestValue>
      </Reference>
      <Reference URI="/xl/theme/themeOverride7.xml?ContentType=application/vnd.openxmlformats-officedocument.themeOverride+xml">
        <DigestMethod Algorithm="http://www.w3.org/2001/04/xmlenc#sha256"/>
        <DigestValue>3ujFPpVjsHFuHDf9g2yn8ftaRtlWFhD8GlVBLKLNaVs=</DigestValue>
      </Reference>
      <Reference URI="/xl/theme/themeOverride8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theme/themeOverride9.xml?ContentType=application/vnd.openxmlformats-officedocument.themeOverride+xml">
        <DigestMethod Algorithm="http://www.w3.org/2001/04/xmlenc#sha256"/>
        <DigestValue>HOICcnnuYt3A/k94bk68HqkCWaNXfJilhH1UrEM11AE=</DigestValue>
      </Reference>
      <Reference URI="/xl/workbook.xml?ContentType=application/vnd.openxmlformats-officedocument.spreadsheetml.sheet.main+xml">
        <DigestMethod Algorithm="http://www.w3.org/2001/04/xmlenc#sha256"/>
        <DigestValue>EOTJpwGLao8JV+gmYtULDXagAro9GYFv7JUezq9aEOA=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iK1cCeJyE0nh61Ysaws+TMA/tgQJwUsR5g0ps2rJkns=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TNIH9EyQB0FCBnD3gN1o6yJqJalnm6okHmoYYS8G33M=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gxnAb4oDlVkStw4lP+psDHrAXKx4nZlOnDqo6Tf72e8=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g/fjY5t552fl5Q3r0lx1AzSOYjXxeVx9wNhWIqlO5e4=</DigestValue>
      </Reference>
      <Reference URI="/xl/worksheets/_rels/sheet1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m6kb28Dn+5+eypaoArLKSiTj11tTjl+mIR9qY8mtCLk=</DigestValue>
      </Reference>
      <Reference URI="/xl/worksheets/_rels/sheet1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xZpDns+d8lbRYtyjNAr+ga7dA24vbT4Wr1oZV7ptCME=</DigestValue>
      </Reference>
      <Reference URI="/xl/worksheets/_rels/sheet1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L0zBPEwG77w+h4GLrodZUM0ZcAZ//uPEeldIcDiuL6E=</DigestValue>
      </Reference>
      <Reference URI="/xl/worksheets/_rels/sheet1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XYW3lJEtF20IgcoPfQCq77/7whzU5JlTECZN/Wfx6+0=</DigestValue>
      </Reference>
      <Reference URI="/xl/worksheets/_rels/sheet1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hTuy/+UvlB2R5FWCWBhblgduMioJED45reVxZtTC4e4=</DigestValue>
      </Reference>
      <Reference URI="/xl/worksheets/_rels/sheet1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jzvgeVdjvrneTg+IZUwCqqwArIZ3S3skW0W18RG3FM4=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ch/7Fy21MMu+BePE7V2u7g75sbQp0A/Jxw0Bq56y7z8=</DigestValue>
      </Reference>
      <Reference URI="/xl/worksheets/_rels/sheet2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57i1pbA3CB6hDmVj+1OCDskXUS1T4EGFx9CuBhHmh1E=</DigestValue>
      </Reference>
      <Reference URI="/xl/worksheets/_rels/sheet2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+vduVf9spUWgJ+PrOuGlCdsDpmeXK/UkIAkJ9JHJtHg=</DigestValue>
      </Reference>
      <Reference URI="/xl/worksheets/_rels/sheet2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u5OdX5KpKJg5XUtpVocdFtSlvuNtX/hLAFTLjzts1Lc=</DigestValue>
      </Reference>
      <Reference URI="/xl/worksheets/_rels/sheet2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CL8uwQyW0vgo0qm82H94s8lcp7+TSW0PxVR9e1WVr9k=</DigestValue>
      </Reference>
      <Reference URI="/xl/worksheets/_rels/sheet2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Qimnyz08wd9b4B6R7gfJafizsfeNozH0lqjfwXwYYsM=</DigestValue>
      </Reference>
      <Reference URI="/xl/worksheets/_rels/sheet2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tLVl5V0O52JLCQWMq6r6eXKzZ8sVTCn+ik5czZUEJ+s=</DigestValue>
      </Reference>
      <Reference URI="/xl/worksheets/_rels/sheet2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TknLzunfUL3Zw5uYKu00htrqsgiFRJd+44+XbCzvTEY=</DigestValue>
      </Reference>
      <Reference URI="/xl/worksheets/_rels/sheet2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J6xIt4TVd0e6MwlVAijoAFLmNDO2plhHDR9Mi0z5acA=</DigestValue>
      </Reference>
      <Reference URI="/xl/worksheets/_rels/sheet2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nVwcYeYjC83AWkq6tL62C48zCn7gfaM3NaCxGsEeZUw=</DigestValue>
      </Reference>
      <Reference URI="/xl/worksheets/_rels/sheet2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ij1zzOGUro/OVp21oRCYnWVDgZG9VDW9KTGROejvTIY=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+xv39IL7tPpsXHT+vo405BfLsmjmbjvDNJ7rppqDbsg=</DigestValue>
      </Reference>
      <Reference URI="/xl/worksheets/_rels/sheet3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SbQWMLRm4tsA0sxy5ypgzJ89AjjN6jL9J6Na6XDY+Nk=</DigestValue>
      </Reference>
      <Reference URI="/xl/worksheets/_rels/sheet3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Sy08buNOQ5bd9x6LsC1hQFVhrR1Bq+jy2SfboDkCpZ8=</DigestValue>
      </Reference>
      <Reference URI="/xl/worksheets/_rels/sheet3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BZ9/PJv5wgk8kpObdwVjMux+LnZul0h4Wc/53YU87OY=</DigestValue>
      </Reference>
      <Reference URI="/xl/worksheets/_rels/sheet3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yRrujPwgzQ99v5iCgBZN3X0NRlc3NyfxU2GoLprfgFA=</DigestValue>
      </Reference>
      <Reference URI="/xl/worksheets/_rels/sheet3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bkmF2drCQz+KWRPCkwJz/PFbN+bWAf0ewNqbRkltF/Y=</DigestValue>
      </Reference>
      <Reference URI="/xl/worksheets/_rels/sheet3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NXUa5OnMe8Xip6R/8FmkFtxRb0AzJ8cjkrklKsXR8JU=</DigestValue>
      </Reference>
      <Reference URI="/xl/worksheets/_rels/sheet3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P9ZWIjf+76CnmMxSsShgPYe3rW/XkfaF6S8gIa2EGM4=</DigestValue>
      </Reference>
      <Reference URI="/xl/worksheets/_rels/sheet3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XK+/2YQbmfdw58fouE2vM4clblYOhT0t4dHCzA6jm4w=</DigestValue>
      </Reference>
      <Reference URI="/xl/worksheets/_rels/sheet3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PGHn2RUNGM3iq5Obt+qQRZ/C0hFXtGOVo8UD/YsLtEA=</DigestValue>
      </Reference>
      <Reference URI="/xl/worksheets/_rels/sheet3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rptzFewBdbDLgvrpj+LasvtbGdyJe9X+cB/wz+sYQEQ=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eQV2FY1L2l1QSXsKJj5WPN19GWIuFsPPhd+e1hYjLic=</DigestValue>
      </Reference>
      <Reference URI="/xl/worksheets/_rels/sheet4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Ce3O3hpyoNL/Xktb0A2MYo6xTFfL488yUJS7ufXlrV8=</DigestValue>
      </Reference>
      <Reference URI="/xl/worksheets/_rels/sheet4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jBmOw8ApluUNQ3uLX3mJHAK/3j77pIz3so2pH1z0BCY=</DigestValue>
      </Reference>
      <Reference URI="/xl/worksheets/_rels/sheet4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w/K/q9EvbOh/FDEKhfTQAv63v06fUWx58GQdIcSgnkE=</DigestValue>
      </Reference>
      <Reference URI="/xl/worksheets/_rels/sheet4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5FsKZ1YTkMgX/nqFgVwd31TffoL8YLRJZRtQ4iUzB+g=</DigestValue>
      </Reference>
      <Reference URI="/xl/worksheets/_rels/sheet4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g4ImsBgWzCbSexivLwDl/ddPyBD0CFKBxihktnyupOU=</DigestValue>
      </Reference>
      <Reference URI="/xl/worksheets/_rels/sheet4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K2X+MSOZcXzXKBe8S3aOC8gUolUQ7UeZ73dVybduyDo=</DigestValue>
      </Reference>
      <Reference URI="/xl/worksheets/_rels/sheet4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h10k5yDiNeFMwczAlwJVihlE5Dw5ozal7J1c5HDI/zg=</DigestValue>
      </Reference>
      <Reference URI="/xl/worksheets/_rels/sheet4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zw373aHNdRzCSJJ+WNC1kHbHedeGcJRUk5/di/vAqoI=</DigestValue>
      </Reference>
      <Reference URI="/xl/worksheets/_rels/sheet4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MA1DKIEXePsBCbj85ZY0HIi/i3T1+OKdUoyL4+EZO6Y=</DigestValue>
      </Reference>
      <Reference URI="/xl/worksheets/_rels/sheet4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hw2R28CsMCvGCrYEdx12I3f7wgNB7psBDB3Xy/ack1s=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kAJ1oeQNNg8HxU6Ejt0NPsQTd4QbuWb/PydCbS8Oz30=</DigestValue>
      </Reference>
      <Reference URI="/xl/worksheets/_rels/sheet5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RhkbxmbcqNlYfAFyAmR3nOyaP1tBpA2z2fMt03DIPvA=</DigestValue>
      </Reference>
      <Reference URI="/xl/worksheets/_rels/sheet5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0z0LAsoHw8wL0cg3XT+hUZx454lriBuFNwzY6ajuBT4=</DigestValue>
      </Reference>
      <Reference URI="/xl/worksheets/_rels/sheet5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mIL5uIMazGtSP6+BnLb1isyD/sahDoDYseovSkxMv0U=</DigestValue>
      </Reference>
      <Reference URI="/xl/worksheets/_rels/sheet5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w4daNivySDO0yzKJZQtwf2KjNMyxRUFbumWi8kRZoAk=</DigestValue>
      </Reference>
      <Reference URI="/xl/worksheets/_rels/sheet5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1FcBy55k9UIqqSHWQLuN1ktpHQNZnM5DmhE0PVBVj2E=</DigestValue>
      </Reference>
      <Reference URI="/xl/worksheets/_rels/sheet5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qEvelNO3FZAUKEwDn5QsaXTaNNbsuafOraAdJ7F9Ql8=</DigestValue>
      </Reference>
      <Reference URI="/xl/worksheets/_rels/sheet5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5Q7uB4Jg7Lb1UNmyQiuGjEQUNj3rWtrCGzddyWoI2N0=</DigestValue>
      </Reference>
      <Reference URI="/xl/worksheets/_rels/sheet5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PQAGtK0ocA2Y3WW7I/P4h9ZXgr4iHcIsTT/51C7rbUc=</DigestValue>
      </Reference>
      <Reference URI="/xl/worksheets/_rels/sheet5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BJ5Ydn8RRzItScJfmxkjR3aF3sAff8t6qabf49GAXqg=</DigestValue>
      </Reference>
      <Reference URI="/xl/worksheets/_rels/sheet5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gO3VPmKpjp89Ob2on0119RsLUS7r+4bPTSZf62iRhl4=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bR675nxdlHeeqVnTO769PI9TLFc8//q5V+sMw6dD8cE=</DigestValue>
      </Reference>
      <Reference URI="/xl/worksheets/_rels/sheet6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SPL4CzqUtgaZn1Bs2bjCXXbDsIBgGT9y2iRF/Chabng=</DigestValue>
      </Reference>
      <Reference URI="/xl/worksheets/_rels/sheet6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tvaTnnKKWGS0lL7aU/65zDccGj+H3/Qyoh3cDKtiFbc=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9T+yw4wrsh9mj6LX9ttMHSq7Qcj1J3NzJF8ZBQ59Fos=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CwvGKO7du/4VK3JXwI1xC26LuLly21vgfyS4zPmBQJw=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C9DxQUDAZZy3QTe+w8JtDLAliJ2w2mmT8od4UsD9boo=</DigestValue>
      </Reference>
      <Reference URI="/xl/worksheets/sheet1.xml?ContentType=application/vnd.openxmlformats-officedocument.spreadsheetml.worksheet+xml">
        <DigestMethod Algorithm="http://www.w3.org/2001/04/xmlenc#sha256"/>
        <DigestValue>FHSi98dsdK43PVtZig7NkXpzyXDYWs+ilefJKXWJr+Y=</DigestValue>
      </Reference>
      <Reference URI="/xl/worksheets/sheet10.xml?ContentType=application/vnd.openxmlformats-officedocument.spreadsheetml.worksheet+xml">
        <DigestMethod Algorithm="http://www.w3.org/2001/04/xmlenc#sha256"/>
        <DigestValue>2RI38BZ9jwxww8BcD6nlogrI8tYUnLnSmK1zP0ybLwc=</DigestValue>
      </Reference>
      <Reference URI="/xl/worksheets/sheet11.xml?ContentType=application/vnd.openxmlformats-officedocument.spreadsheetml.worksheet+xml">
        <DigestMethod Algorithm="http://www.w3.org/2001/04/xmlenc#sha256"/>
        <DigestValue>gsJbvV7B+doVsn4WxB1/U3Hg9IZI8MMICJmkQfM2qyI=</DigestValue>
      </Reference>
      <Reference URI="/xl/worksheets/sheet12.xml?ContentType=application/vnd.openxmlformats-officedocument.spreadsheetml.worksheet+xml">
        <DigestMethod Algorithm="http://www.w3.org/2001/04/xmlenc#sha256"/>
        <DigestValue>Z+r63jxyihsLTvrDN5iu9tbs0nGsV+aA6q25f9/puvI=</DigestValue>
      </Reference>
      <Reference URI="/xl/worksheets/sheet13.xml?ContentType=application/vnd.openxmlformats-officedocument.spreadsheetml.worksheet+xml">
        <DigestMethod Algorithm="http://www.w3.org/2001/04/xmlenc#sha256"/>
        <DigestValue>p5bl2zK4601ModG/ptHsv/0WyXNgyCWCZNgyN7MV4Ls=</DigestValue>
      </Reference>
      <Reference URI="/xl/worksheets/sheet14.xml?ContentType=application/vnd.openxmlformats-officedocument.spreadsheetml.worksheet+xml">
        <DigestMethod Algorithm="http://www.w3.org/2001/04/xmlenc#sha256"/>
        <DigestValue>JBwSwYo3MPVfP8EATTfzVJijFFrVx8xg1DBuG2gZg1I=</DigestValue>
      </Reference>
      <Reference URI="/xl/worksheets/sheet15.xml?ContentType=application/vnd.openxmlformats-officedocument.spreadsheetml.worksheet+xml">
        <DigestMethod Algorithm="http://www.w3.org/2001/04/xmlenc#sha256"/>
        <DigestValue>TkD3x5MR45b+bcvf5xWOuzMV9XC1qMxmrwDAsK0Rnvw=</DigestValue>
      </Reference>
      <Reference URI="/xl/worksheets/sheet16.xml?ContentType=application/vnd.openxmlformats-officedocument.spreadsheetml.worksheet+xml">
        <DigestMethod Algorithm="http://www.w3.org/2001/04/xmlenc#sha256"/>
        <DigestValue>AuZgnfdvDA7h3tFUCCIBtiLA4OnQuRzEuh/KbrJdjiE=</DigestValue>
      </Reference>
      <Reference URI="/xl/worksheets/sheet17.xml?ContentType=application/vnd.openxmlformats-officedocument.spreadsheetml.worksheet+xml">
        <DigestMethod Algorithm="http://www.w3.org/2001/04/xmlenc#sha256"/>
        <DigestValue>g1bfslpVjKlAxlbVcjrzUEfNm0OEY+Q7RZeoVcJMpzU=</DigestValue>
      </Reference>
      <Reference URI="/xl/worksheets/sheet18.xml?ContentType=application/vnd.openxmlformats-officedocument.spreadsheetml.worksheet+xml">
        <DigestMethod Algorithm="http://www.w3.org/2001/04/xmlenc#sha256"/>
        <DigestValue>6ch4DQWDkuk5UL/+0vUrLV6QsxujeRlCjBNccYA/wmo=</DigestValue>
      </Reference>
      <Reference URI="/xl/worksheets/sheet19.xml?ContentType=application/vnd.openxmlformats-officedocument.spreadsheetml.worksheet+xml">
        <DigestMethod Algorithm="http://www.w3.org/2001/04/xmlenc#sha256"/>
        <DigestValue>t6JsULxT8bWd0rkznfi3SXq+tLf2hBdf5dDfvL3wSiU=</DigestValue>
      </Reference>
      <Reference URI="/xl/worksheets/sheet2.xml?ContentType=application/vnd.openxmlformats-officedocument.spreadsheetml.worksheet+xml">
        <DigestMethod Algorithm="http://www.w3.org/2001/04/xmlenc#sha256"/>
        <DigestValue>3raevGlrk7kibnJmed4Hwjjj0LDarwb0ElHh+wPXwMs=</DigestValue>
      </Reference>
      <Reference URI="/xl/worksheets/sheet20.xml?ContentType=application/vnd.openxmlformats-officedocument.spreadsheetml.worksheet+xml">
        <DigestMethod Algorithm="http://www.w3.org/2001/04/xmlenc#sha256"/>
        <DigestValue>CzMRAnHsmNax5Cp3/DziD9byGxEnZiejM0KdZ5xC7Y0=</DigestValue>
      </Reference>
      <Reference URI="/xl/worksheets/sheet21.xml?ContentType=application/vnd.openxmlformats-officedocument.spreadsheetml.worksheet+xml">
        <DigestMethod Algorithm="http://www.w3.org/2001/04/xmlenc#sha256"/>
        <DigestValue>UY9JYzMJqTFEyrrnFEZLORXSiU0bmgGytUJ/8VSUa5U=</DigestValue>
      </Reference>
      <Reference URI="/xl/worksheets/sheet22.xml?ContentType=application/vnd.openxmlformats-officedocument.spreadsheetml.worksheet+xml">
        <DigestMethod Algorithm="http://www.w3.org/2001/04/xmlenc#sha256"/>
        <DigestValue>qcGkQPf2kY/VwxS+wni3C4rAiTpv719EnCaCJ1vad2k=</DigestValue>
      </Reference>
      <Reference URI="/xl/worksheets/sheet23.xml?ContentType=application/vnd.openxmlformats-officedocument.spreadsheetml.worksheet+xml">
        <DigestMethod Algorithm="http://www.w3.org/2001/04/xmlenc#sha256"/>
        <DigestValue>bswC+lWcei0Clxon0M55EkqDdSUKa4blI7OpMQ601S0=</DigestValue>
      </Reference>
      <Reference URI="/xl/worksheets/sheet24.xml?ContentType=application/vnd.openxmlformats-officedocument.spreadsheetml.worksheet+xml">
        <DigestMethod Algorithm="http://www.w3.org/2001/04/xmlenc#sha256"/>
        <DigestValue>naz2Geg9CUuTT/wAh1pYWriSTHp93jgyRw+AzdbPeeQ=</DigestValue>
      </Reference>
      <Reference URI="/xl/worksheets/sheet25.xml?ContentType=application/vnd.openxmlformats-officedocument.spreadsheetml.worksheet+xml">
        <DigestMethod Algorithm="http://www.w3.org/2001/04/xmlenc#sha256"/>
        <DigestValue>cyoDEtBO7RzOusbcAgpGREzDJwNOqGWfqNdky6dcs4k=</DigestValue>
      </Reference>
      <Reference URI="/xl/worksheets/sheet26.xml?ContentType=application/vnd.openxmlformats-officedocument.spreadsheetml.worksheet+xml">
        <DigestMethod Algorithm="http://www.w3.org/2001/04/xmlenc#sha256"/>
        <DigestValue>i226oMZalT7ihmNTPY6ILoTN9JRNyZpzMK01DYXkZKA=</DigestValue>
      </Reference>
      <Reference URI="/xl/worksheets/sheet27.xml?ContentType=application/vnd.openxmlformats-officedocument.spreadsheetml.worksheet+xml">
        <DigestMethod Algorithm="http://www.w3.org/2001/04/xmlenc#sha256"/>
        <DigestValue>7rIXlifmLrSwKqctp5GaaH1Lv1Az+7DqUYZI8MAZhcc=</DigestValue>
      </Reference>
      <Reference URI="/xl/worksheets/sheet28.xml?ContentType=application/vnd.openxmlformats-officedocument.spreadsheetml.worksheet+xml">
        <DigestMethod Algorithm="http://www.w3.org/2001/04/xmlenc#sha256"/>
        <DigestValue>dbfCLVfeaBMoV3/fKXgLLOGl5s4Qos2U4HRFK38clfU=</DigestValue>
      </Reference>
      <Reference URI="/xl/worksheets/sheet29.xml?ContentType=application/vnd.openxmlformats-officedocument.spreadsheetml.worksheet+xml">
        <DigestMethod Algorithm="http://www.w3.org/2001/04/xmlenc#sha256"/>
        <DigestValue>p+3/PvmsSILTXDoFxUnDDYIpUFh2PorlCRVZtKYiW6g=</DigestValue>
      </Reference>
      <Reference URI="/xl/worksheets/sheet3.xml?ContentType=application/vnd.openxmlformats-officedocument.spreadsheetml.worksheet+xml">
        <DigestMethod Algorithm="http://www.w3.org/2001/04/xmlenc#sha256"/>
        <DigestValue>b8vKeAOmdwcTZW6ARjECQnCZBigMqhv48Ubm7UvBQa0=</DigestValue>
      </Reference>
      <Reference URI="/xl/worksheets/sheet30.xml?ContentType=application/vnd.openxmlformats-officedocument.spreadsheetml.worksheet+xml">
        <DigestMethod Algorithm="http://www.w3.org/2001/04/xmlenc#sha256"/>
        <DigestValue>3d2is2+KPqhLb536aDUY80b7D+YoEFD2mUE1FWeZ+yM=</DigestValue>
      </Reference>
      <Reference URI="/xl/worksheets/sheet31.xml?ContentType=application/vnd.openxmlformats-officedocument.spreadsheetml.worksheet+xml">
        <DigestMethod Algorithm="http://www.w3.org/2001/04/xmlenc#sha256"/>
        <DigestValue>D3kqbn1H0RGnbRXnnnmU6T+1NwdLg5CxOPMXMKbfbnc=</DigestValue>
      </Reference>
      <Reference URI="/xl/worksheets/sheet32.xml?ContentType=application/vnd.openxmlformats-officedocument.spreadsheetml.worksheet+xml">
        <DigestMethod Algorithm="http://www.w3.org/2001/04/xmlenc#sha256"/>
        <DigestValue>y3wOJj4rrTH8Ak3tfm+Zygey751VlhbE5gO6iJaOctg=</DigestValue>
      </Reference>
      <Reference URI="/xl/worksheets/sheet33.xml?ContentType=application/vnd.openxmlformats-officedocument.spreadsheetml.worksheet+xml">
        <DigestMethod Algorithm="http://www.w3.org/2001/04/xmlenc#sha256"/>
        <DigestValue>6epvutf/r62fuI+phYvGuqj6I2f8OCuu5L/ZFD1zVzE=</DigestValue>
      </Reference>
      <Reference URI="/xl/worksheets/sheet34.xml?ContentType=application/vnd.openxmlformats-officedocument.spreadsheetml.worksheet+xml">
        <DigestMethod Algorithm="http://www.w3.org/2001/04/xmlenc#sha256"/>
        <DigestValue>VsHN22qSNmS04bHnbwKeLwvk9+hiCdekqSKkA1cKi9c=</DigestValue>
      </Reference>
      <Reference URI="/xl/worksheets/sheet35.xml?ContentType=application/vnd.openxmlformats-officedocument.spreadsheetml.worksheet+xml">
        <DigestMethod Algorithm="http://www.w3.org/2001/04/xmlenc#sha256"/>
        <DigestValue>VYmRaBpS+idaX40b+GfjaxQSFZHE3WHaLGqy5nIuR0Q=</DigestValue>
      </Reference>
      <Reference URI="/xl/worksheets/sheet36.xml?ContentType=application/vnd.openxmlformats-officedocument.spreadsheetml.worksheet+xml">
        <DigestMethod Algorithm="http://www.w3.org/2001/04/xmlenc#sha256"/>
        <DigestValue>Pw9d6T/Py0cloV0nLkZFRu4hlqF713Kh/JA0D+A4t0Q=</DigestValue>
      </Reference>
      <Reference URI="/xl/worksheets/sheet37.xml?ContentType=application/vnd.openxmlformats-officedocument.spreadsheetml.worksheet+xml">
        <DigestMethod Algorithm="http://www.w3.org/2001/04/xmlenc#sha256"/>
        <DigestValue>AlZwl6zpWXrg44XSY9F6ep44Z2Grg8I9QoIGMTU42K0=</DigestValue>
      </Reference>
      <Reference URI="/xl/worksheets/sheet38.xml?ContentType=application/vnd.openxmlformats-officedocument.spreadsheetml.worksheet+xml">
        <DigestMethod Algorithm="http://www.w3.org/2001/04/xmlenc#sha256"/>
        <DigestValue>1z3Hs2DooTtcz4x2YSwyMclHu2B5glPdGkl4139Efyk=</DigestValue>
      </Reference>
      <Reference URI="/xl/worksheets/sheet39.xml?ContentType=application/vnd.openxmlformats-officedocument.spreadsheetml.worksheet+xml">
        <DigestMethod Algorithm="http://www.w3.org/2001/04/xmlenc#sha256"/>
        <DigestValue>7P4eDO4z6RyEgvKyfwO96L/iwUgYweUB/zWUTjcboqI=</DigestValue>
      </Reference>
      <Reference URI="/xl/worksheets/sheet4.xml?ContentType=application/vnd.openxmlformats-officedocument.spreadsheetml.worksheet+xml">
        <DigestMethod Algorithm="http://www.w3.org/2001/04/xmlenc#sha256"/>
        <DigestValue>AUHl5FLzjZFWuNP9IuXXEbIADTX1Hu/QaLQG82Dehyc=</DigestValue>
      </Reference>
      <Reference URI="/xl/worksheets/sheet40.xml?ContentType=application/vnd.openxmlformats-officedocument.spreadsheetml.worksheet+xml">
        <DigestMethod Algorithm="http://www.w3.org/2001/04/xmlenc#sha256"/>
        <DigestValue>QyTCohazaRHv5sZuWXt//M9JEVTdIeg9m8uNonkz7CQ=</DigestValue>
      </Reference>
      <Reference URI="/xl/worksheets/sheet41.xml?ContentType=application/vnd.openxmlformats-officedocument.spreadsheetml.worksheet+xml">
        <DigestMethod Algorithm="http://www.w3.org/2001/04/xmlenc#sha256"/>
        <DigestValue>NoDKpFql8iZhJvUhE7Ya0c4eL3V6T/EeJYHVEwro4OA=</DigestValue>
      </Reference>
      <Reference URI="/xl/worksheets/sheet42.xml?ContentType=application/vnd.openxmlformats-officedocument.spreadsheetml.worksheet+xml">
        <DigestMethod Algorithm="http://www.w3.org/2001/04/xmlenc#sha256"/>
        <DigestValue>THJLmOkCq484TVTvgHtygffzLwPHqxSGsoxj41PuFLE=</DigestValue>
      </Reference>
      <Reference URI="/xl/worksheets/sheet43.xml?ContentType=application/vnd.openxmlformats-officedocument.spreadsheetml.worksheet+xml">
        <DigestMethod Algorithm="http://www.w3.org/2001/04/xmlenc#sha256"/>
        <DigestValue>dy8DpyjkVfNdZ17ijAtnF3ZZY8bBlcYgBblo9Ip+clM=</DigestValue>
      </Reference>
      <Reference URI="/xl/worksheets/sheet44.xml?ContentType=application/vnd.openxmlformats-officedocument.spreadsheetml.worksheet+xml">
        <DigestMethod Algorithm="http://www.w3.org/2001/04/xmlenc#sha256"/>
        <DigestValue>+eZnuQsnN255DfQN35vK4ypsLPi5vSPf9NmC2AYFWDk=</DigestValue>
      </Reference>
      <Reference URI="/xl/worksheets/sheet45.xml?ContentType=application/vnd.openxmlformats-officedocument.spreadsheetml.worksheet+xml">
        <DigestMethod Algorithm="http://www.w3.org/2001/04/xmlenc#sha256"/>
        <DigestValue>TU8Qa6/U5z+dGGVG+mMFdvmj4UUVCC424RyV72Sw4MY=</DigestValue>
      </Reference>
      <Reference URI="/xl/worksheets/sheet46.xml?ContentType=application/vnd.openxmlformats-officedocument.spreadsheetml.worksheet+xml">
        <DigestMethod Algorithm="http://www.w3.org/2001/04/xmlenc#sha256"/>
        <DigestValue>9uJxDEds3jxeFtLvWl4IXK/r06sXWjqQfihQFb9P7WA=</DigestValue>
      </Reference>
      <Reference URI="/xl/worksheets/sheet47.xml?ContentType=application/vnd.openxmlformats-officedocument.spreadsheetml.worksheet+xml">
        <DigestMethod Algorithm="http://www.w3.org/2001/04/xmlenc#sha256"/>
        <DigestValue>BOIeVRoKn7jFxK4SXBTovKo4g50OwCgfYqCNQ0spy1I=</DigestValue>
      </Reference>
      <Reference URI="/xl/worksheets/sheet48.xml?ContentType=application/vnd.openxmlformats-officedocument.spreadsheetml.worksheet+xml">
        <DigestMethod Algorithm="http://www.w3.org/2001/04/xmlenc#sha256"/>
        <DigestValue>L3CTm9xAhdqGmykottgOWZqHcgajXSQMsUkgTw9A0AE=</DigestValue>
      </Reference>
      <Reference URI="/xl/worksheets/sheet49.xml?ContentType=application/vnd.openxmlformats-officedocument.spreadsheetml.worksheet+xml">
        <DigestMethod Algorithm="http://www.w3.org/2001/04/xmlenc#sha256"/>
        <DigestValue>XpKozqztgk7Tb1YXe6S3VSymWGlqXClDEaCLzb8pWt8=</DigestValue>
      </Reference>
      <Reference URI="/xl/worksheets/sheet5.xml?ContentType=application/vnd.openxmlformats-officedocument.spreadsheetml.worksheet+xml">
        <DigestMethod Algorithm="http://www.w3.org/2001/04/xmlenc#sha256"/>
        <DigestValue>mA2z0BpZeK9nGgbCT4W8k7hIK7XYpzUejpzKAcjbA+s=</DigestValue>
      </Reference>
      <Reference URI="/xl/worksheets/sheet50.xml?ContentType=application/vnd.openxmlformats-officedocument.spreadsheetml.worksheet+xml">
        <DigestMethod Algorithm="http://www.w3.org/2001/04/xmlenc#sha256"/>
        <DigestValue>KDT7sp8m6+oDpwYbOBL1mMzUbHCKiCn2Ut/Ku3t9MaA=</DigestValue>
      </Reference>
      <Reference URI="/xl/worksheets/sheet51.xml?ContentType=application/vnd.openxmlformats-officedocument.spreadsheetml.worksheet+xml">
        <DigestMethod Algorithm="http://www.w3.org/2001/04/xmlenc#sha256"/>
        <DigestValue>O69cqSxfspI7UhUp66JFpqBgbqldfb9WLBSsJUIjvGk=</DigestValue>
      </Reference>
      <Reference URI="/xl/worksheets/sheet52.xml?ContentType=application/vnd.openxmlformats-officedocument.spreadsheetml.worksheet+xml">
        <DigestMethod Algorithm="http://www.w3.org/2001/04/xmlenc#sha256"/>
        <DigestValue>PWhtfHctvgdmRMZXMVKOgXRkbjfh+JcFfkLIlzh+2Zc=</DigestValue>
      </Reference>
      <Reference URI="/xl/worksheets/sheet53.xml?ContentType=application/vnd.openxmlformats-officedocument.spreadsheetml.worksheet+xml">
        <DigestMethod Algorithm="http://www.w3.org/2001/04/xmlenc#sha256"/>
        <DigestValue>ayWAoXUKH+qlXUFWMXWpQhd8zGqF/nXy369CLDJvAmA=</DigestValue>
      </Reference>
      <Reference URI="/xl/worksheets/sheet54.xml?ContentType=application/vnd.openxmlformats-officedocument.spreadsheetml.worksheet+xml">
        <DigestMethod Algorithm="http://www.w3.org/2001/04/xmlenc#sha256"/>
        <DigestValue>KWHYQFYoExGutWs09qRkTtf1JSyXg++Apwv6Oobd9BQ=</DigestValue>
      </Reference>
      <Reference URI="/xl/worksheets/sheet55.xml?ContentType=application/vnd.openxmlformats-officedocument.spreadsheetml.worksheet+xml">
        <DigestMethod Algorithm="http://www.w3.org/2001/04/xmlenc#sha256"/>
        <DigestValue>LBuzik6OrdInN74F88Aj2gKCv7eWxfoaR3aTCZAr4PY=</DigestValue>
      </Reference>
      <Reference URI="/xl/worksheets/sheet56.xml?ContentType=application/vnd.openxmlformats-officedocument.spreadsheetml.worksheet+xml">
        <DigestMethod Algorithm="http://www.w3.org/2001/04/xmlenc#sha256"/>
        <DigestValue>f4r4IpSVjpaZK++1LSEptx54hjVZnYZHURBUfKD4wUA=</DigestValue>
      </Reference>
      <Reference URI="/xl/worksheets/sheet57.xml?ContentType=application/vnd.openxmlformats-officedocument.spreadsheetml.worksheet+xml">
        <DigestMethod Algorithm="http://www.w3.org/2001/04/xmlenc#sha256"/>
        <DigestValue>MBv1e+up31Q2QU78kSnjfbVeM/rhwYBk3bvZ5qiL/zA=</DigestValue>
      </Reference>
      <Reference URI="/xl/worksheets/sheet58.xml?ContentType=application/vnd.openxmlformats-officedocument.spreadsheetml.worksheet+xml">
        <DigestMethod Algorithm="http://www.w3.org/2001/04/xmlenc#sha256"/>
        <DigestValue>UVr5oMPm7wQl0nCOC4cKMSyHHowLzdMQMmoq9zdhEJw=</DigestValue>
      </Reference>
      <Reference URI="/xl/worksheets/sheet59.xml?ContentType=application/vnd.openxmlformats-officedocument.spreadsheetml.worksheet+xml">
        <DigestMethod Algorithm="http://www.w3.org/2001/04/xmlenc#sha256"/>
        <DigestValue>HE4/UzhUA6/g76CtibNtnyaO5TUVaRNkd2lgArQfUmw=</DigestValue>
      </Reference>
      <Reference URI="/xl/worksheets/sheet6.xml?ContentType=application/vnd.openxmlformats-officedocument.spreadsheetml.worksheet+xml">
        <DigestMethod Algorithm="http://www.w3.org/2001/04/xmlenc#sha256"/>
        <DigestValue>cUDx1HaKrqYBuuk8OYo+afXCd/tTYQSLGT2AXV1aE9E=</DigestValue>
      </Reference>
      <Reference URI="/xl/worksheets/sheet60.xml?ContentType=application/vnd.openxmlformats-officedocument.spreadsheetml.worksheet+xml">
        <DigestMethod Algorithm="http://www.w3.org/2001/04/xmlenc#sha256"/>
        <DigestValue>GgtwOHFIIx3kjUKsbOjJTRJRd7+yagLIscVZXWoO1Yc=</DigestValue>
      </Reference>
      <Reference URI="/xl/worksheets/sheet61.xml?ContentType=application/vnd.openxmlformats-officedocument.spreadsheetml.worksheet+xml">
        <DigestMethod Algorithm="http://www.w3.org/2001/04/xmlenc#sha256"/>
        <DigestValue>3dS8257poHv611POPPjbwjGL6AMGaBmq7KMQOsgRdy4=</DigestValue>
      </Reference>
      <Reference URI="/xl/worksheets/sheet7.xml?ContentType=application/vnd.openxmlformats-officedocument.spreadsheetml.worksheet+xml">
        <DigestMethod Algorithm="http://www.w3.org/2001/04/xmlenc#sha256"/>
        <DigestValue>9pf2ooZNwYHys7G3o7+Em5QN0wZZQwC8kPyqiPNsT6M=</DigestValue>
      </Reference>
      <Reference URI="/xl/worksheets/sheet8.xml?ContentType=application/vnd.openxmlformats-officedocument.spreadsheetml.worksheet+xml">
        <DigestMethod Algorithm="http://www.w3.org/2001/04/xmlenc#sha256"/>
        <DigestValue>DVTyoPlno+7AoYILtwtABiYg7WSk9K4us3EouYvbmk8=</DigestValue>
      </Reference>
      <Reference URI="/xl/worksheets/sheet9.xml?ContentType=application/vnd.openxmlformats-officedocument.spreadsheetml.worksheet+xml">
        <DigestMethod Algorithm="http://www.w3.org/2001/04/xmlenc#sha256"/>
        <DigestValue>mSBomAKY3BxFJbsi9mUKpEo30otc+C6oNZi/eehlGiU=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2026-09-22T08:11:11Z</xd:SigningTime>
          <xd:SigningCertificate>
            <xd:Cert>
              <xd:CertDigest>
                <DigestMethod Algorithm="http://www.w3.org/2001/04/xmlenc#sha256"/>
                <DigestValue>ZCZmF/D2NaOeQLg3gEsX1QmMkkGvsvmXRCLkMUJEdNY=</DigestValue>
              </xd:CertDigest>
              <xd:IssuerSerial>
                <X509IssuerName>CN=CTU CA, O=CTU, C=CZ</X509IssuerName>
                <X509SerialNumber>847428365853383626531212170969137493793842264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FSzCCAzOgAwIBAgIQNxsrJlotmK9MLDvOkq3t4TANBgkqhkiG9w0BAQsFADAsMQswCQYDVQQGEwJDWjEMMAoGA1UEChMDQ1RVMQ8wDQYDVQQDEwZDVFUgQ0EwHhcNMjEwNzA4MTI0MTMyWhcNMzEwNzA4MTI1MTMxWjAsMQswCQYDVQQGEwJDWjEMMAoGA1UEChMDQ1RVMQ8wDQYDVQQDEwZDVFUgQ0EwggIiMA0GCSqGSIb3DQEBAQUAA4ICDwAwggIKAoICAQDrA7SkyqTo2D3TRR3pi+0jXbvdpoVU7ne0RYqZ9B+E7nKv3yDn0YVScknI3CIfoyGD4puB6BHHozDfHpzUcVZmhWiyWXzq8Aj6snjOvtqTgCZwWnLAi4pG7VpmTZiNeluxksLEHV1zW552fZFVRYJzjKmI71qnq3BhY1zNpnHpdh40lnjIqfpEL9l5oK/6U9YXmwGUqaASQZyotRLxzKzXlN7KR0t8MhY3s4mB1aZPIPBFA3DAgtD58ZWqJpvW60V29DL2JI5JC5xjlsA9jOFadrcGhYZCYUjCmuxFFtljHtH0SL6zasJ+jh87BrtTrqa18ocuwc/8Nmj1l6uz5WUTe497bK3JFFptHACvYcyVo0Is1BULdIS/5lZDUa/Mh0+HUr538BN+7f7TODWBG5iyZM6rcPa4RmMGnsCOk9911z4J1kcvkYDyeL7ggyMogN0QXAFZ1bdWCbiVz5MzQoKOHysmwc5j8B9fqlxjTtQemjXCzc96OyWLEkQ8NtsjAi8OZUmeE7ApJUzqYWDq3rrfkxpLH5YbSOqJAN0NdsSx2H8Ns8tQw759tvon1qyubfCBB5pxZd+vjeTaiDggV33uppoC2WVM/GF34gm7u12RDmCDyke2NBfRUZvNmn/8IuEUpWDCkE9hbXKbqItdde1RLhm+i6vkTUyqiVHIKEw+9QIDAQABo2kwZzATBgkrBgEEAYI3FAIEBh4EAEMAQTAOBgNVHQ8BAf8EBAMCAYYwDwYDVR0TAQH/BAUwAwEB/zAdBgNVHQ4EFgQUdDmXdXBtpaXjjJB3NAVMwvVagLwwEAYJKwYBBAGCNxUBBAMCAQAwDQYJKoZIhvcNAQELBQADggIBADI1ERfwYfBSRyAeMIASYzqgAC4IRgkKjyK9OlgH6JJ3/M4F3gZbP/x1iuxJQ0bBJU5agsLp7/Xc9HoUbDXnDb8loajAz55BDj+De8CSPbe9XjfGhuwD8YN5ssZ7oGgLWLONPxtJHUA4VsQccKX3ptCfduBpxjDJwC9+iBG8O4e0pk30q9XYtYeCMDqm8NsML2ueed5OhnoOYzMbR35TPfOQ1ovbkZiXtwmShF+CG/JIxBB1v+ApYh2HvVtECrgGdJUbhpzqVp2IJA2MK/F/tpFFcSqVDgIoT3bIsXPwe+jfM6uOlmbJvGQ32Y5DaSqq2LBWRtMAO+aBEC3gYUWg6oLmdErW9YS1TcsxPDIGm8kqKxmE0UbqeA2i5TQmy7Wy/NyZ+846+6iWcH2mLenFuBRyaZkYyBQ8rUIblKwEeOIbi7MBf8ssqQPoStBRDFJorDQQQ+rNHX0tBM3KG54V+h6VeYbR8QfrYCQkgAYeaQfZDg7U7OG+h6uIngAbAIe1li2tBIjpPI8vRrPTLsF1fM+ig0nXhPVWdnDjoippAJ1yc+GhYiQQNKwmGEeflx0uqzsNvMrA5YYaQ66S+95pbYmu37k/lMubB9aMSvZGT9D9c/EcWaGPbsGh2tLaJAIdqiEt/Jpzy0eF46ztSmW989SDovH7v9T+wVsRpNKRjHuK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61</vt:i4>
      </vt:variant>
      <vt:variant>
        <vt:lpstr>Pojmenované oblasti</vt:lpstr>
      </vt:variant>
      <vt:variant>
        <vt:i4>24</vt:i4>
      </vt:variant>
    </vt:vector>
  </HeadingPairs>
  <TitlesOfParts>
    <vt:vector size="85" baseType="lpstr">
      <vt:lpstr>Obsah</vt:lpstr>
      <vt:lpstr>Graf 1</vt:lpstr>
      <vt:lpstr>Graf 2</vt:lpstr>
      <vt:lpstr>Graf 3</vt:lpstr>
      <vt:lpstr>Graf 4</vt:lpstr>
      <vt:lpstr>Graf 5</vt:lpstr>
      <vt:lpstr>Graf 6</vt:lpstr>
      <vt:lpstr>Graf 7</vt:lpstr>
      <vt:lpstr>Graf 8</vt:lpstr>
      <vt:lpstr>Graf 9</vt:lpstr>
      <vt:lpstr>Graf 10</vt:lpstr>
      <vt:lpstr>Graf 11</vt:lpstr>
      <vt:lpstr>Graf 12</vt:lpstr>
      <vt:lpstr>Graf 13</vt:lpstr>
      <vt:lpstr>Graf 14</vt:lpstr>
      <vt:lpstr>Graf 15</vt:lpstr>
      <vt:lpstr>Graf 16</vt:lpstr>
      <vt:lpstr>Graf 17</vt:lpstr>
      <vt:lpstr>Graf 18</vt:lpstr>
      <vt:lpstr>Graf 19</vt:lpstr>
      <vt:lpstr>Graf 20</vt:lpstr>
      <vt:lpstr>Graf 21</vt:lpstr>
      <vt:lpstr>Graf 22</vt:lpstr>
      <vt:lpstr>Graf 23</vt:lpstr>
      <vt:lpstr>Graf 24</vt:lpstr>
      <vt:lpstr>Graf 25</vt:lpstr>
      <vt:lpstr>Graf 26</vt:lpstr>
      <vt:lpstr>Graf 27</vt:lpstr>
      <vt:lpstr>Graf 28</vt:lpstr>
      <vt:lpstr>Graf 29</vt:lpstr>
      <vt:lpstr>Graf 30</vt:lpstr>
      <vt:lpstr>Graf 31</vt:lpstr>
      <vt:lpstr>Graf 32</vt:lpstr>
      <vt:lpstr>Graf 33</vt:lpstr>
      <vt:lpstr>Graf 34</vt:lpstr>
      <vt:lpstr>Graf 35</vt:lpstr>
      <vt:lpstr>Graf 36</vt:lpstr>
      <vt:lpstr>Graf 37</vt:lpstr>
      <vt:lpstr>Graf 38</vt:lpstr>
      <vt:lpstr>Graf 39</vt:lpstr>
      <vt:lpstr>Graf 40</vt:lpstr>
      <vt:lpstr>Graf 41</vt:lpstr>
      <vt:lpstr>Graf 42</vt:lpstr>
      <vt:lpstr>Graf 43</vt:lpstr>
      <vt:lpstr>Graf 44</vt:lpstr>
      <vt:lpstr>Grafy 45-47</vt:lpstr>
      <vt:lpstr>Graf 48</vt:lpstr>
      <vt:lpstr>Graf 49</vt:lpstr>
      <vt:lpstr>Graf 50</vt:lpstr>
      <vt:lpstr>Graf 51-54</vt:lpstr>
      <vt:lpstr>Graf 55</vt:lpstr>
      <vt:lpstr>Graf 56-57</vt:lpstr>
      <vt:lpstr>Graf 58</vt:lpstr>
      <vt:lpstr>Graf 59-61</vt:lpstr>
      <vt:lpstr>Graf 62-67</vt:lpstr>
      <vt:lpstr>Graf 68-70</vt:lpstr>
      <vt:lpstr>Tabulka 1</vt:lpstr>
      <vt:lpstr>Tabulka 2</vt:lpstr>
      <vt:lpstr>Tabulka 3</vt:lpstr>
      <vt:lpstr>Tabulky 4-6</vt:lpstr>
      <vt:lpstr>Tabulka 7+g71</vt:lpstr>
      <vt:lpstr>'Graf 68-70'!_Toc172713199</vt:lpstr>
      <vt:lpstr>'Graf 25'!Oblast_tisku</vt:lpstr>
      <vt:lpstr>'Graf 26'!Oblast_tisku</vt:lpstr>
      <vt:lpstr>'Graf 27'!Oblast_tisku</vt:lpstr>
      <vt:lpstr>'Graf 28'!Oblast_tisku</vt:lpstr>
      <vt:lpstr>'Graf 29'!Oblast_tisku</vt:lpstr>
      <vt:lpstr>'Graf 30'!Oblast_tisku</vt:lpstr>
      <vt:lpstr>'Graf 31'!Oblast_tisku</vt:lpstr>
      <vt:lpstr>'Graf 33'!Oblast_tisku</vt:lpstr>
      <vt:lpstr>'Graf 34'!Oblast_tisku</vt:lpstr>
      <vt:lpstr>'Graf 37'!Oblast_tisku</vt:lpstr>
      <vt:lpstr>'Graf 38'!Oblast_tisku</vt:lpstr>
      <vt:lpstr>'Graf 39'!Oblast_tisku</vt:lpstr>
      <vt:lpstr>'Graf 40'!Oblast_tisku</vt:lpstr>
      <vt:lpstr>'Graf 41'!Oblast_tisku</vt:lpstr>
      <vt:lpstr>'Graf 42'!Oblast_tisku</vt:lpstr>
      <vt:lpstr>'Graf 43'!Oblast_tisku</vt:lpstr>
      <vt:lpstr>'Graf 48'!Oblast_tisku</vt:lpstr>
      <vt:lpstr>'Graf 49'!Oblast_tisku</vt:lpstr>
      <vt:lpstr>'Graf 58'!Oblast_tisku</vt:lpstr>
      <vt:lpstr>'Graf 62-67'!Oblast_tisku</vt:lpstr>
      <vt:lpstr>'Tabulka 2'!Oblast_tisku</vt:lpstr>
      <vt:lpstr>'Tabulka 3'!Oblast_tisku</vt:lpstr>
      <vt:lpstr>'Tabulky 4-6'!Oblast_tisku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2025-10-01T06:22:34Z</dcterms:created>
  <dcterms:modified xsi:type="dcterms:W3CDTF">2026-09-17T14:32:56Z</dcterms:modified>
</cp:coreProperties>
</file>